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на 01.01.17 " sheetId="1" r:id="rId1"/>
  </sheets>
  <definedNames>
    <definedName name="_xlnm.Print_Area" localSheetId="0">'на 01.01.17 '!$B$1:$M$151</definedName>
  </definedNames>
  <calcPr fullCalcOnLoad="1"/>
</workbook>
</file>

<file path=xl/sharedStrings.xml><?xml version="1.0" encoding="utf-8"?>
<sst xmlns="http://schemas.openxmlformats.org/spreadsheetml/2006/main" count="216" uniqueCount="157">
  <si>
    <t>Наименование органа,</t>
  </si>
  <si>
    <t>осуществляющего функции</t>
  </si>
  <si>
    <t>и полномочия учредителя</t>
  </si>
  <si>
    <t xml:space="preserve"> Адрес фактического</t>
  </si>
  <si>
    <t xml:space="preserve"> местонахождения</t>
  </si>
  <si>
    <t xml:space="preserve">             Наименование показателя</t>
  </si>
  <si>
    <t xml:space="preserve">из них:                                           </t>
  </si>
  <si>
    <t xml:space="preserve">  в том числе:                                    </t>
  </si>
  <si>
    <t>в том числе:</t>
  </si>
  <si>
    <t xml:space="preserve">     </t>
  </si>
  <si>
    <t xml:space="preserve">X        </t>
  </si>
  <si>
    <t xml:space="preserve">в том числе:          </t>
  </si>
  <si>
    <t xml:space="preserve">Целевые субсидии      </t>
  </si>
  <si>
    <t xml:space="preserve">Бюджетные инвестиции  </t>
  </si>
  <si>
    <t xml:space="preserve">Услуга N 1            </t>
  </si>
  <si>
    <t xml:space="preserve">Услуга N 2            </t>
  </si>
  <si>
    <t xml:space="preserve">Заработная плата      </t>
  </si>
  <si>
    <t xml:space="preserve">Прочие выплаты        </t>
  </si>
  <si>
    <t xml:space="preserve">из них:               </t>
  </si>
  <si>
    <t xml:space="preserve">Услуги связи          </t>
  </si>
  <si>
    <t xml:space="preserve">Транспортные услуги   </t>
  </si>
  <si>
    <t xml:space="preserve">Коммунальные услуги   </t>
  </si>
  <si>
    <t xml:space="preserve">Прочие работы, услуги </t>
  </si>
  <si>
    <t xml:space="preserve">Справочно:            </t>
  </si>
  <si>
    <t xml:space="preserve"> Главный бухгалтер</t>
  </si>
  <si>
    <t>Наименование показателя</t>
  </si>
  <si>
    <t>родительская плата</t>
  </si>
  <si>
    <t>Прочие расходы</t>
  </si>
  <si>
    <t>Приносящая доход деятельность, КФО "2"</t>
  </si>
  <si>
    <t>Субсидии на выполнение муниципального задания, КФО "4"</t>
  </si>
  <si>
    <t>Субсидии на иные цели, КФО "5"</t>
  </si>
  <si>
    <t xml:space="preserve"> Руководитель </t>
  </si>
  <si>
    <t>УТВЕРЖДАЮ:</t>
  </si>
  <si>
    <t>Начальник Управления образования</t>
  </si>
  <si>
    <t>КОДЫ</t>
  </si>
  <si>
    <t>ИНН</t>
  </si>
  <si>
    <t>КПП</t>
  </si>
  <si>
    <t>ОКПО</t>
  </si>
  <si>
    <t>Сивинского муниципального района</t>
  </si>
  <si>
    <t>Пермского края</t>
  </si>
  <si>
    <t xml:space="preserve">Единица измерения: руб.  коп.               </t>
  </si>
  <si>
    <t xml:space="preserve"> муниципальной бюджетной </t>
  </si>
  <si>
    <t xml:space="preserve"> организации</t>
  </si>
  <si>
    <t>1.2. Виды деятельности муниципальной бюджетной организации:</t>
  </si>
  <si>
    <t>1.1. Цели деятельности муниципальной бюджетной организации:</t>
  </si>
  <si>
    <t>1.3. Перечень услуг (работ), осуществляемых  в том числе  на платной основе:</t>
  </si>
  <si>
    <t xml:space="preserve">       в том числе балансовая стоимость особо ценного движимого имущества:</t>
  </si>
  <si>
    <t>утверждающего документ)</t>
  </si>
  <si>
    <t>Руководитель образовательной организации</t>
  </si>
  <si>
    <t>(наименование должности лица</t>
  </si>
  <si>
    <t xml:space="preserve"> (наименование должности) </t>
  </si>
  <si>
    <t>администрации Сивинского муниципального района Пермского края</t>
  </si>
  <si>
    <t xml:space="preserve">(подпись) (расшифровка подписи)          </t>
  </si>
  <si>
    <t>Сумма (руб.)</t>
  </si>
  <si>
    <t xml:space="preserve"> Нефинансовые активы, всего:                    </t>
  </si>
  <si>
    <t xml:space="preserve"> Недвижимое   имущество, всего:</t>
  </si>
  <si>
    <t>остаточная стоимость</t>
  </si>
  <si>
    <t xml:space="preserve">остаточная стоимость недвижимого  имущества                          </t>
  </si>
  <si>
    <t>Финансовые активы, всего:</t>
  </si>
  <si>
    <t>из них:</t>
  </si>
  <si>
    <t>денежные средства учреждения на счетах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</si>
  <si>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</si>
  <si>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</si>
  <si>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</si>
  <si>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</si>
  <si>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Денежные средства учреждения, всего</t>
  </si>
  <si>
    <t>Дебиторская задолженность по доходам</t>
  </si>
  <si>
    <t>Дебиторская задолженность по расходам</t>
  </si>
  <si>
    <t>Особо ценное движимое имущество, всего:</t>
  </si>
  <si>
    <t>Код строки</t>
  </si>
  <si>
    <t>Объем финаннсового обеспечения, всего</t>
  </si>
  <si>
    <t>(руб.)</t>
  </si>
  <si>
    <t xml:space="preserve">в том числе:       </t>
  </si>
  <si>
    <t>Субсидии на осуществление капитальных вложений, КФО "6"</t>
  </si>
  <si>
    <t xml:space="preserve">Поступления от доходов, всего:   </t>
  </si>
  <si>
    <t>всего</t>
  </si>
  <si>
    <t>из них гранты</t>
  </si>
  <si>
    <t>Управление образования администрации</t>
  </si>
  <si>
    <t>1.5. Общая балансовая стоимость  движимого муниципального имущества:</t>
  </si>
  <si>
    <t>1.4. Общая  балансовая стоимость недвижимого муниципального имущества:</t>
  </si>
  <si>
    <t xml:space="preserve">  1. Сведения о деятельности муниципальной бюджетной организации</t>
  </si>
  <si>
    <t xml:space="preserve">  2. Показатели финансового состояния организации</t>
  </si>
  <si>
    <t xml:space="preserve"> 3. Показатели по поступлениям и выплатам организации</t>
  </si>
  <si>
    <t>Поступления от иной   приносящей доход деятельности, всего:</t>
  </si>
  <si>
    <t>Субсидии на выполнение муниципального   задания</t>
  </si>
  <si>
    <t xml:space="preserve">СОГЛАСОВАНО :                                              </t>
  </si>
  <si>
    <t>КОСГУ</t>
  </si>
  <si>
    <t>Начисления на выплаты по оплате труда</t>
  </si>
  <si>
    <t>Х</t>
  </si>
  <si>
    <t>Арендная плата за пользование имуществом</t>
  </si>
  <si>
    <t>Работы, услуги по содержанию имущества</t>
  </si>
  <si>
    <t>Прочие расходы (кроме расходов на закупку товаров, работ, услуг)</t>
  </si>
  <si>
    <t>Расходы на закупку товаров работ, услуг,  всего</t>
  </si>
  <si>
    <t>Увеличение стоимости  основных средств</t>
  </si>
  <si>
    <t>Увеличение стоимости нематериальных активов</t>
  </si>
  <si>
    <t>Прочие поступления</t>
  </si>
  <si>
    <t>Увеличение стоимости  непроизводственных активов</t>
  </si>
  <si>
    <t>Увеличение стоимости  материальных запасов</t>
  </si>
  <si>
    <t>Поступление финансовых активов, всего</t>
  </si>
  <si>
    <t>Увеличение остатков средств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</si>
  <si>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</si>
  <si>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</si>
  <si>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</si>
  <si>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</si>
  <si>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</si>
  <si>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Объем публичных  обязательств, всего     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</si>
  <si>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</si>
  <si>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</si>
  <si>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заков после запятой)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</si>
  <si>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</si>
  <si>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</si>
  <si>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всего на закупки</t>
  </si>
  <si>
    <t>на 20__г. очередной финансовый год</t>
  </si>
  <si>
    <t>на 20__г. 1-ый год планового периода</t>
  </si>
  <si>
    <t>на 20__г. 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</si>
  <si>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</si>
  <si>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</si>
  <si>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</si>
  <si>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</si>
  <si>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4. Показатели выплат по расходам на закупку товаров, работ, услуг</t>
  </si>
  <si>
    <t>Доходы от оказания услуг, работ, предоставление которых для физических и юридических лиц осуществляется на платной основе</t>
  </si>
  <si>
    <t>Доходы от операций с активами</t>
  </si>
  <si>
    <t>Прочие доходы</t>
  </si>
  <si>
    <t>Иные субсидии, предоставленные из бюджета:</t>
  </si>
  <si>
    <t xml:space="preserve">Выплаты по расходам, всего:       </t>
  </si>
  <si>
    <t xml:space="preserve">в том числе на: выплаты персоналу всего:          </t>
  </si>
  <si>
    <t xml:space="preserve">из них: оплата труда и начисления на выплаты по оплате труда                                       </t>
  </si>
  <si>
    <t>КВР    (код вида расходов)</t>
  </si>
  <si>
    <t xml:space="preserve">                           Русецких О.А.</t>
  </si>
  <si>
    <t xml:space="preserve">ОКЕИ </t>
  </si>
  <si>
    <t>Муниципальное бюджетное общеобразовательное учреждение</t>
  </si>
  <si>
    <t>"Сивинская средняя общеобразовательная школа"</t>
  </si>
  <si>
    <t>617240, Пермский край</t>
  </si>
  <si>
    <t>Сивинский район</t>
  </si>
  <si>
    <t>с.Сива, ул.Ленина,57</t>
  </si>
  <si>
    <t>Основные образовательные программы направлены на решение формирования общей культуры личности к жизни и общества, освоения профессиональных образовательных программ и обеспечение духовно-нравственного развития, воспитания и качества подготовки обучающихся.</t>
  </si>
  <si>
    <t>Основное общее и дополнительное образование</t>
  </si>
  <si>
    <t>нет</t>
  </si>
  <si>
    <t xml:space="preserve"> ГСМ</t>
  </si>
  <si>
    <t xml:space="preserve"> Продукты питания</t>
  </si>
  <si>
    <t>Отопление,освещение, водоснабжение, водоотведение</t>
  </si>
  <si>
    <t>Услуги связи, интернет</t>
  </si>
  <si>
    <t>Командировочные расходы</t>
  </si>
  <si>
    <t xml:space="preserve">Услуги пожарной охраны, тревожной кнопки, дератизации, инструментальный контроль, ТО-1;2;,ремонт орг.техники, </t>
  </si>
  <si>
    <t>Услуги  - курсы повышения квалификации,семинары, гигиеническое обучение работников, услуги охраны, услуги обеспечения програмных продуктов, услуги по договору подряда.</t>
  </si>
  <si>
    <t>Приобретение автобуса, компьютерной техники, библиотечного фонда</t>
  </si>
  <si>
    <t>Продукты питания, ГСМ, канцелярские и хозяйственные товары</t>
  </si>
  <si>
    <t>О.А.Русецких</t>
  </si>
  <si>
    <t>И.В.Юдина</t>
  </si>
  <si>
    <t>тел.(34 277) 2 17 60</t>
  </si>
  <si>
    <r>
      <t xml:space="preserve">__________      </t>
    </r>
    <r>
      <rPr>
        <u val="single"/>
        <sz val="20"/>
        <rFont val="Times New Roman"/>
        <family val="1"/>
      </rPr>
      <t>Азанова Н.А</t>
    </r>
    <r>
      <rPr>
        <sz val="20"/>
        <rFont val="Times New Roman"/>
        <family val="1"/>
      </rPr>
      <t xml:space="preserve">_            </t>
    </r>
  </si>
  <si>
    <r>
      <t>на 20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>г. очередной финансовый год</t>
    </r>
  </si>
  <si>
    <r>
      <t>на 20</t>
    </r>
    <r>
      <rPr>
        <u val="single"/>
        <sz val="20"/>
        <rFont val="Times New Roman"/>
        <family val="1"/>
      </rPr>
      <t>17</t>
    </r>
    <r>
      <rPr>
        <sz val="20"/>
        <rFont val="Times New Roman"/>
        <family val="1"/>
      </rPr>
      <t>г. 1-ый год планового периода</t>
    </r>
  </si>
  <si>
    <r>
      <t>на 20</t>
    </r>
    <r>
      <rPr>
        <u val="single"/>
        <sz val="20"/>
        <rFont val="Times New Roman"/>
        <family val="1"/>
      </rPr>
      <t>18</t>
    </r>
    <r>
      <rPr>
        <sz val="20"/>
        <rFont val="Times New Roman"/>
        <family val="1"/>
      </rPr>
      <t>г. 2-ой год планового периода</t>
    </r>
  </si>
  <si>
    <r>
      <t xml:space="preserve">   "</t>
    </r>
    <r>
      <rPr>
        <u val="single"/>
        <sz val="20"/>
        <rFont val="Times New Roman"/>
        <family val="1"/>
      </rPr>
      <t>30</t>
    </r>
    <r>
      <rPr>
        <sz val="20"/>
        <rFont val="Times New Roman"/>
        <family val="1"/>
      </rPr>
      <t xml:space="preserve">"  </t>
    </r>
    <r>
      <rPr>
        <u val="single"/>
        <sz val="20"/>
        <rFont val="Times New Roman"/>
        <family val="1"/>
      </rPr>
      <t>декабря</t>
    </r>
    <r>
      <rPr>
        <sz val="20"/>
        <rFont val="Times New Roman"/>
        <family val="1"/>
      </rPr>
      <t xml:space="preserve">  20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 xml:space="preserve"> г.                 </t>
    </r>
  </si>
  <si>
    <r>
      <t xml:space="preserve">   "</t>
    </r>
    <r>
      <rPr>
        <u val="single"/>
        <sz val="20"/>
        <rFont val="Times New Roman"/>
        <family val="1"/>
      </rPr>
      <t>30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>декабря</t>
    </r>
    <r>
      <rPr>
        <sz val="20"/>
        <rFont val="Times New Roman"/>
        <family val="1"/>
      </rPr>
      <t xml:space="preserve"> 20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 xml:space="preserve"> г.                 </t>
    </r>
  </si>
  <si>
    <t xml:space="preserve"> План финансово-хозяйственной деятельности  на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</si>
</sst>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  <numFmt numFmtId="171" formatCode="000000"/>
  </numFmts>
  <fonts count="45">
    <font>
      <sz val="10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 horizontal="justify" vertical="top" wrapText="1"/>
    </xf>
    <xf numFmtId="169" fontId="2" fillId="0" borderId="0" xfId="6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169" fontId="2" fillId="0" borderId="0" xfId="6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169" fontId="2" fillId="0" borderId="0" xfId="6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" fontId="4" fillId="33" borderId="11" xfId="60" applyNumberFormat="1" applyFont="1" applyFill="1" applyBorder="1" applyAlignment="1">
      <alignment horizontal="center" vertical="center" wrapText="1"/>
    </xf>
    <xf numFmtId="169" fontId="4" fillId="0" borderId="0" xfId="6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2" fillId="0" borderId="11" xfId="60" applyNumberFormat="1" applyFont="1" applyBorder="1" applyAlignment="1">
      <alignment horizontal="center" vertical="center" wrapText="1"/>
    </xf>
    <xf numFmtId="169" fontId="2" fillId="0" borderId="0" xfId="6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4" fontId="2" fillId="33" borderId="11" xfId="60" applyNumberFormat="1" applyFont="1" applyFill="1" applyBorder="1" applyAlignment="1">
      <alignment horizontal="center" vertical="center" wrapText="1"/>
    </xf>
    <xf numFmtId="4" fontId="4" fillId="0" borderId="11" xfId="60" applyNumberFormat="1" applyFont="1" applyBorder="1" applyAlignment="1">
      <alignment horizontal="center" vertical="center" wrapText="1"/>
    </xf>
    <xf numFmtId="4" fontId="2" fillId="0" borderId="13" xfId="60" applyNumberFormat="1" applyFont="1" applyBorder="1" applyAlignment="1">
      <alignment horizontal="center" vertical="center" wrapText="1"/>
    </xf>
    <xf numFmtId="4" fontId="2" fillId="0" borderId="11" xfId="60" applyNumberFormat="1" applyFont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4" fontId="2" fillId="33" borderId="13" xfId="6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4" fontId="4" fillId="0" borderId="11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4" fontId="2" fillId="0" borderId="11" xfId="6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4" fontId="4" fillId="0" borderId="11" xfId="6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3"/>
  <sheetViews>
    <sheetView tabSelected="1" view="pageBreakPreview" zoomScale="75" zoomScaleSheetLayoutView="75" zoomScalePageLayoutView="0" workbookViewId="0" topLeftCell="G1">
      <selection activeCell="B9" sqref="B9"/>
    </sheetView>
  </sheetViews>
  <sheetFormatPr defaultColWidth="9.00390625" defaultRowHeight="12.75"/>
  <cols>
    <col min="1" max="1" width="9.125" style="1" customWidth="1"/>
    <col min="2" max="2" width="55.125" style="1" customWidth="1"/>
    <col min="3" max="3" width="9.75390625" style="1" customWidth="1"/>
    <col min="4" max="4" width="19.75390625" style="1" customWidth="1"/>
    <col min="5" max="5" width="23.375" style="1" customWidth="1"/>
    <col min="6" max="6" width="26.125" style="1" customWidth="1"/>
    <col min="7" max="7" width="28.625" style="1" customWidth="1"/>
    <col min="8" max="8" width="26.125" style="1" customWidth="1"/>
    <col min="9" max="9" width="23.875" style="1" customWidth="1"/>
    <col min="10" max="10" width="23.75390625" style="1" customWidth="1"/>
    <col min="11" max="11" width="41.625" style="1" customWidth="1"/>
    <col min="12" max="13" width="17.875" style="1" customWidth="1"/>
    <col min="14" max="17" width="9.125" style="1" customWidth="1"/>
    <col min="18" max="18" width="12.375" style="1" customWidth="1"/>
    <col min="19" max="16384" width="9.125" style="1" customWidth="1"/>
  </cols>
  <sheetData>
    <row r="1" spans="2:13" ht="26.2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6.25">
      <c r="B2" s="4" t="s">
        <v>85</v>
      </c>
      <c r="C2" s="4"/>
      <c r="D2" s="4"/>
      <c r="E2" s="4"/>
      <c r="F2" s="4"/>
      <c r="G2" s="5"/>
      <c r="H2" s="5"/>
      <c r="I2" s="6"/>
      <c r="J2" s="6" t="s">
        <v>32</v>
      </c>
      <c r="K2" s="6"/>
      <c r="L2" s="6"/>
      <c r="M2" s="6"/>
    </row>
    <row r="3" spans="2:13" ht="27" customHeight="1">
      <c r="B3" s="68" t="s">
        <v>33</v>
      </c>
      <c r="C3" s="68"/>
      <c r="D3" s="68"/>
      <c r="E3" s="68"/>
      <c r="F3" s="68"/>
      <c r="G3" s="5"/>
      <c r="H3" s="5"/>
      <c r="I3" s="6"/>
      <c r="J3" s="68" t="s">
        <v>48</v>
      </c>
      <c r="K3" s="68"/>
      <c r="L3" s="68"/>
      <c r="M3" s="68"/>
    </row>
    <row r="4" spans="2:13" ht="26.25">
      <c r="B4" s="4" t="s">
        <v>51</v>
      </c>
      <c r="C4" s="4"/>
      <c r="D4" s="4"/>
      <c r="E4" s="4"/>
      <c r="F4" s="4"/>
      <c r="G4" s="8"/>
      <c r="H4" s="8"/>
      <c r="I4" s="4"/>
      <c r="J4" s="68" t="s">
        <v>49</v>
      </c>
      <c r="K4" s="68"/>
      <c r="L4" s="68"/>
      <c r="M4" s="68"/>
    </row>
    <row r="5" spans="2:13" ht="26.25">
      <c r="B5" s="4" t="s">
        <v>50</v>
      </c>
      <c r="C5" s="4"/>
      <c r="D5" s="4"/>
      <c r="E5" s="4"/>
      <c r="F5" s="4"/>
      <c r="G5" s="8"/>
      <c r="H5" s="8"/>
      <c r="I5" s="4"/>
      <c r="J5" s="68" t="s">
        <v>47</v>
      </c>
      <c r="K5" s="68"/>
      <c r="L5" s="68"/>
      <c r="M5" s="68"/>
    </row>
    <row r="6" spans="2:13" ht="27.75" customHeight="1">
      <c r="B6" s="4" t="s">
        <v>150</v>
      </c>
      <c r="C6" s="4"/>
      <c r="D6" s="4"/>
      <c r="E6" s="4"/>
      <c r="F6" s="4"/>
      <c r="G6" s="69"/>
      <c r="H6" s="69"/>
      <c r="I6" s="9"/>
      <c r="J6" s="70" t="s">
        <v>128</v>
      </c>
      <c r="K6" s="70"/>
      <c r="L6" s="5"/>
      <c r="M6" s="5"/>
    </row>
    <row r="7" spans="2:13" ht="26.25">
      <c r="B7" s="4" t="s">
        <v>52</v>
      </c>
      <c r="C7" s="4"/>
      <c r="D7" s="4"/>
      <c r="E7" s="4"/>
      <c r="F7" s="4"/>
      <c r="G7" s="8"/>
      <c r="H7" s="8"/>
      <c r="I7" s="4"/>
      <c r="J7" s="10" t="s">
        <v>52</v>
      </c>
      <c r="K7" s="10"/>
      <c r="L7" s="4"/>
      <c r="M7" s="4"/>
    </row>
    <row r="8" spans="2:13" ht="20.25" customHeight="1">
      <c r="B8" s="4"/>
      <c r="C8" s="4"/>
      <c r="D8" s="4"/>
      <c r="E8" s="4"/>
      <c r="F8" s="4"/>
      <c r="G8" s="8"/>
      <c r="H8" s="8"/>
      <c r="I8" s="4"/>
      <c r="J8" s="4"/>
      <c r="K8" s="4"/>
      <c r="L8" s="4"/>
      <c r="M8" s="4"/>
    </row>
    <row r="9" spans="2:13" ht="26.25">
      <c r="B9" s="4" t="s">
        <v>155</v>
      </c>
      <c r="C9" s="4"/>
      <c r="D9" s="4"/>
      <c r="E9" s="4"/>
      <c r="F9" s="4"/>
      <c r="G9" s="8"/>
      <c r="H9" s="8"/>
      <c r="I9" s="8"/>
      <c r="J9" s="71" t="s">
        <v>154</v>
      </c>
      <c r="K9" s="71"/>
      <c r="L9" s="71"/>
      <c r="M9" s="4"/>
    </row>
    <row r="10" spans="2:13" ht="26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26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7" ht="25.5">
      <c r="B12" s="72" t="s">
        <v>156</v>
      </c>
      <c r="C12" s="72"/>
      <c r="D12" s="72"/>
      <c r="E12" s="72"/>
      <c r="F12" s="72"/>
      <c r="G12" s="72"/>
      <c r="H12" s="72"/>
      <c r="I12" s="72"/>
      <c r="J12" s="72"/>
      <c r="K12" s="72"/>
      <c r="L12" s="11"/>
      <c r="M12" s="11"/>
      <c r="N12" s="2"/>
      <c r="O12" s="2"/>
      <c r="P12" s="2"/>
      <c r="Q12" s="2"/>
    </row>
    <row r="13" spans="2:13" ht="26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26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24.75" customHeight="1">
      <c r="B15" s="73"/>
      <c r="C15" s="73"/>
      <c r="D15" s="73"/>
      <c r="E15" s="73"/>
      <c r="F15" s="73"/>
      <c r="G15" s="73"/>
      <c r="H15" s="5" t="s">
        <v>34</v>
      </c>
      <c r="I15" s="5"/>
      <c r="J15" s="5"/>
      <c r="K15" s="5"/>
      <c r="L15" s="5"/>
      <c r="M15" s="5"/>
    </row>
    <row r="16" spans="2:13" ht="27" customHeight="1">
      <c r="B16" s="73"/>
      <c r="C16" s="73"/>
      <c r="D16" s="73"/>
      <c r="E16" s="73"/>
      <c r="F16" s="73"/>
      <c r="G16" s="73"/>
      <c r="H16" s="12" t="s">
        <v>37</v>
      </c>
      <c r="I16" s="74">
        <v>44820572</v>
      </c>
      <c r="J16" s="74"/>
      <c r="K16" s="74"/>
      <c r="L16" s="14"/>
      <c r="M16" s="14"/>
    </row>
    <row r="17" spans="2:13" ht="26.25">
      <c r="B17" s="72" t="s">
        <v>130</v>
      </c>
      <c r="C17" s="72"/>
      <c r="D17" s="72"/>
      <c r="E17" s="72"/>
      <c r="F17" s="72"/>
      <c r="G17" s="75"/>
      <c r="H17" s="12" t="s">
        <v>35</v>
      </c>
      <c r="I17" s="74">
        <v>5949400869</v>
      </c>
      <c r="J17" s="74"/>
      <c r="K17" s="74"/>
      <c r="L17" s="14"/>
      <c r="M17" s="14"/>
    </row>
    <row r="18" spans="2:13" ht="26.25">
      <c r="B18" s="72" t="s">
        <v>131</v>
      </c>
      <c r="C18" s="72"/>
      <c r="D18" s="72"/>
      <c r="E18" s="72"/>
      <c r="F18" s="72"/>
      <c r="G18" s="75"/>
      <c r="H18" s="12" t="s">
        <v>36</v>
      </c>
      <c r="I18" s="74">
        <v>593301001</v>
      </c>
      <c r="J18" s="74"/>
      <c r="K18" s="74"/>
      <c r="L18" s="14"/>
      <c r="M18" s="14"/>
    </row>
    <row r="19" spans="2:13" ht="27" customHeight="1">
      <c r="B19" s="4"/>
      <c r="C19" s="4"/>
      <c r="D19" s="4"/>
      <c r="E19" s="4"/>
      <c r="F19" s="15"/>
      <c r="G19" s="5"/>
      <c r="H19" s="12" t="s">
        <v>129</v>
      </c>
      <c r="I19" s="74">
        <v>383</v>
      </c>
      <c r="J19" s="74"/>
      <c r="K19" s="74"/>
      <c r="L19" s="14"/>
      <c r="M19" s="14"/>
    </row>
    <row r="20" spans="2:13" ht="26.25">
      <c r="B20" s="4" t="s">
        <v>40</v>
      </c>
      <c r="C20" s="4"/>
      <c r="D20" s="4"/>
      <c r="E20" s="4"/>
      <c r="F20" s="15"/>
      <c r="G20" s="5"/>
      <c r="H20" s="76"/>
      <c r="I20" s="76"/>
      <c r="J20" s="76"/>
      <c r="K20" s="76"/>
      <c r="L20" s="14"/>
      <c r="M20" s="14"/>
    </row>
    <row r="21" spans="2:13" ht="26.25">
      <c r="B21" s="4"/>
      <c r="C21" s="4"/>
      <c r="D21" s="4"/>
      <c r="E21" s="4"/>
      <c r="F21" s="15"/>
      <c r="G21" s="5"/>
      <c r="H21" s="76"/>
      <c r="I21" s="76"/>
      <c r="J21" s="76"/>
      <c r="K21" s="76"/>
      <c r="L21" s="14"/>
      <c r="M21" s="14"/>
    </row>
    <row r="22" spans="2:13" ht="26.25">
      <c r="B22" s="4" t="s">
        <v>0</v>
      </c>
      <c r="C22" s="68" t="s">
        <v>77</v>
      </c>
      <c r="D22" s="68"/>
      <c r="E22" s="68"/>
      <c r="F22" s="68"/>
      <c r="G22" s="68"/>
      <c r="H22" s="68"/>
      <c r="I22" s="68"/>
      <c r="J22" s="68"/>
      <c r="K22" s="68"/>
      <c r="L22" s="7"/>
      <c r="M22" s="7"/>
    </row>
    <row r="23" spans="2:13" ht="26.25">
      <c r="B23" s="4" t="s">
        <v>1</v>
      </c>
      <c r="C23" s="68" t="s">
        <v>38</v>
      </c>
      <c r="D23" s="68"/>
      <c r="E23" s="68"/>
      <c r="F23" s="68"/>
      <c r="G23" s="68"/>
      <c r="H23" s="68"/>
      <c r="I23" s="68"/>
      <c r="J23" s="68"/>
      <c r="K23" s="68"/>
      <c r="L23" s="7"/>
      <c r="M23" s="7"/>
    </row>
    <row r="24" spans="2:13" ht="26.25">
      <c r="B24" s="4" t="s">
        <v>2</v>
      </c>
      <c r="C24" s="68" t="s">
        <v>39</v>
      </c>
      <c r="D24" s="68"/>
      <c r="E24" s="68"/>
      <c r="F24" s="68"/>
      <c r="G24" s="68"/>
      <c r="H24" s="68"/>
      <c r="I24" s="68"/>
      <c r="J24" s="68"/>
      <c r="K24" s="68"/>
      <c r="L24" s="7"/>
      <c r="M24" s="7"/>
    </row>
    <row r="25" spans="2:13" ht="13.5" customHeight="1">
      <c r="B25" s="4"/>
      <c r="C25" s="4"/>
      <c r="D25" s="4"/>
      <c r="E25" s="4"/>
      <c r="F25" s="15"/>
      <c r="G25" s="5"/>
      <c r="H25" s="76"/>
      <c r="I25" s="76"/>
      <c r="J25" s="76"/>
      <c r="K25" s="76"/>
      <c r="L25" s="14"/>
      <c r="M25" s="14"/>
    </row>
    <row r="26" spans="2:13" ht="26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26.25">
      <c r="B27" s="4" t="s">
        <v>3</v>
      </c>
      <c r="C27" s="77" t="s">
        <v>132</v>
      </c>
      <c r="D27" s="77"/>
      <c r="E27" s="77"/>
      <c r="F27" s="77"/>
      <c r="G27" s="77"/>
      <c r="H27" s="77"/>
      <c r="I27" s="77"/>
      <c r="J27" s="77"/>
      <c r="K27" s="77"/>
      <c r="L27" s="11"/>
      <c r="M27" s="11"/>
    </row>
    <row r="28" spans="2:13" ht="26.25">
      <c r="B28" s="4" t="s">
        <v>4</v>
      </c>
      <c r="C28" s="77" t="s">
        <v>133</v>
      </c>
      <c r="D28" s="77"/>
      <c r="E28" s="77"/>
      <c r="F28" s="77"/>
      <c r="G28" s="77"/>
      <c r="H28" s="77"/>
      <c r="I28" s="77"/>
      <c r="J28" s="77"/>
      <c r="K28" s="77"/>
      <c r="L28" s="11"/>
      <c r="M28" s="11"/>
    </row>
    <row r="29" spans="2:13" ht="26.25">
      <c r="B29" s="4" t="s">
        <v>41</v>
      </c>
      <c r="C29" s="77" t="s">
        <v>134</v>
      </c>
      <c r="D29" s="77"/>
      <c r="E29" s="77"/>
      <c r="F29" s="77"/>
      <c r="G29" s="77"/>
      <c r="H29" s="77"/>
      <c r="I29" s="77"/>
      <c r="J29" s="77"/>
      <c r="K29" s="77"/>
      <c r="L29" s="11"/>
      <c r="M29" s="11"/>
    </row>
    <row r="30" spans="2:13" ht="26.25">
      <c r="B30" s="4" t="s">
        <v>42</v>
      </c>
      <c r="C30" s="72"/>
      <c r="D30" s="72"/>
      <c r="E30" s="72"/>
      <c r="F30" s="72"/>
      <c r="G30" s="72"/>
      <c r="H30" s="72"/>
      <c r="I30" s="72"/>
      <c r="J30" s="72"/>
      <c r="K30" s="72"/>
      <c r="L30" s="11"/>
      <c r="M30" s="11"/>
    </row>
    <row r="31" spans="2:13" ht="26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26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26.25">
      <c r="B33" s="16" t="s">
        <v>80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26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26.25">
      <c r="B35" s="4" t="s">
        <v>44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06.5" customHeight="1">
      <c r="B36" s="78" t="s">
        <v>135</v>
      </c>
      <c r="C36" s="79"/>
      <c r="D36" s="79"/>
      <c r="E36" s="79"/>
      <c r="F36" s="79"/>
      <c r="G36" s="4"/>
      <c r="H36" s="4"/>
      <c r="I36" s="4"/>
      <c r="J36" s="4"/>
      <c r="K36" s="4"/>
      <c r="L36" s="4"/>
      <c r="M36" s="4"/>
    </row>
    <row r="37" spans="2:13" ht="26.25">
      <c r="B37" s="4" t="s">
        <v>43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26.25">
      <c r="B38" s="4" t="s">
        <v>136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26.25">
      <c r="B39" s="4" t="s">
        <v>45</v>
      </c>
      <c r="C39" s="4"/>
      <c r="D39" s="4"/>
      <c r="E39" s="4"/>
      <c r="F39" s="4"/>
      <c r="G39" s="4" t="s">
        <v>137</v>
      </c>
      <c r="H39" s="4"/>
      <c r="I39" s="4"/>
      <c r="J39" s="4"/>
      <c r="K39" s="4"/>
      <c r="L39" s="4"/>
      <c r="M39" s="4"/>
    </row>
    <row r="40" spans="2:13" ht="26.25">
      <c r="B40" s="4" t="s">
        <v>79</v>
      </c>
      <c r="C40" s="4"/>
      <c r="D40" s="4"/>
      <c r="E40" s="4"/>
      <c r="F40" s="4"/>
      <c r="G40" s="17">
        <v>104684022.45</v>
      </c>
      <c r="H40" s="4"/>
      <c r="I40" s="4"/>
      <c r="J40" s="4"/>
      <c r="K40" s="4"/>
      <c r="L40" s="4"/>
      <c r="M40" s="4"/>
    </row>
    <row r="41" spans="2:13" ht="26.25">
      <c r="B41" s="4" t="s">
        <v>78</v>
      </c>
      <c r="C41" s="4"/>
      <c r="D41" s="4"/>
      <c r="E41" s="4"/>
      <c r="F41" s="4"/>
      <c r="G41" s="17">
        <v>30310670.41</v>
      </c>
      <c r="H41" s="4"/>
      <c r="I41" s="4"/>
      <c r="J41" s="4"/>
      <c r="K41" s="4"/>
      <c r="L41" s="4"/>
      <c r="M41" s="4"/>
    </row>
    <row r="42" spans="2:13" ht="26.25">
      <c r="B42" s="4" t="s">
        <v>46</v>
      </c>
      <c r="C42" s="4"/>
      <c r="D42" s="4"/>
      <c r="E42" s="4"/>
      <c r="F42" s="4"/>
      <c r="G42" s="17">
        <v>27903755.04</v>
      </c>
      <c r="H42" s="4"/>
      <c r="I42" s="4"/>
      <c r="J42" s="4"/>
      <c r="K42" s="4"/>
      <c r="L42" s="4"/>
      <c r="M42" s="4"/>
    </row>
    <row r="43" spans="2:13" ht="26.25">
      <c r="B43" s="16" t="s">
        <v>81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26.2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75" customHeight="1">
      <c r="B45" s="12" t="s">
        <v>5</v>
      </c>
      <c r="C45" s="74" t="s">
        <v>53</v>
      </c>
      <c r="D45" s="74"/>
      <c r="E45" s="15"/>
      <c r="F45" s="4"/>
      <c r="G45" s="4"/>
      <c r="H45" s="4"/>
      <c r="I45" s="4"/>
      <c r="J45" s="4"/>
      <c r="K45" s="4"/>
      <c r="L45" s="4"/>
      <c r="M45" s="4"/>
    </row>
    <row r="46" spans="2:13" ht="26.25">
      <c r="B46" s="13">
        <v>1</v>
      </c>
      <c r="C46" s="74">
        <v>2</v>
      </c>
      <c r="D46" s="74"/>
      <c r="E46" s="15"/>
      <c r="F46" s="4"/>
      <c r="G46" s="4"/>
      <c r="H46" s="4"/>
      <c r="I46" s="4"/>
      <c r="J46" s="4"/>
      <c r="K46" s="4"/>
      <c r="L46" s="4"/>
      <c r="M46" s="4"/>
    </row>
    <row r="47" spans="2:13" ht="51">
      <c r="B47" s="18" t="s">
        <v>54</v>
      </c>
      <c r="C47" s="80">
        <v>134994692.86</v>
      </c>
      <c r="D47" s="80"/>
      <c r="E47" s="19"/>
      <c r="F47" s="4"/>
      <c r="G47" s="4"/>
      <c r="H47" s="4"/>
      <c r="I47" s="4"/>
      <c r="J47" s="4"/>
      <c r="K47" s="4"/>
      <c r="L47" s="4"/>
      <c r="M47" s="4"/>
    </row>
    <row r="48" spans="2:13" ht="26.25">
      <c r="B48" s="20" t="s">
        <v>6</v>
      </c>
      <c r="C48" s="80"/>
      <c r="D48" s="80"/>
      <c r="E48" s="19"/>
      <c r="F48" s="4"/>
      <c r="G48" s="4"/>
      <c r="H48" s="4"/>
      <c r="I48" s="4"/>
      <c r="J48" s="4"/>
      <c r="K48" s="4"/>
      <c r="L48" s="4"/>
      <c r="M48" s="4"/>
    </row>
    <row r="49" spans="2:13" ht="52.5">
      <c r="B49" s="21" t="s">
        <v>55</v>
      </c>
      <c r="C49" s="80">
        <v>104684022.45</v>
      </c>
      <c r="D49" s="80"/>
      <c r="E49" s="22"/>
      <c r="F49" s="4"/>
      <c r="G49" s="4"/>
      <c r="H49" s="4"/>
      <c r="I49" s="4"/>
      <c r="J49" s="4"/>
      <c r="K49" s="4"/>
      <c r="L49" s="4"/>
      <c r="M49" s="4"/>
    </row>
    <row r="50" spans="2:13" ht="26.25">
      <c r="B50" s="20" t="s">
        <v>7</v>
      </c>
      <c r="C50" s="80"/>
      <c r="D50" s="80"/>
      <c r="E50" s="19"/>
      <c r="F50" s="4"/>
      <c r="G50" s="4"/>
      <c r="H50" s="4"/>
      <c r="I50" s="4"/>
      <c r="J50" s="4"/>
      <c r="K50" s="4"/>
      <c r="L50" s="4"/>
      <c r="M50" s="4"/>
    </row>
    <row r="51" spans="2:13" ht="59.25" customHeight="1">
      <c r="B51" s="20" t="s">
        <v>57</v>
      </c>
      <c r="C51" s="80">
        <v>18743338.45</v>
      </c>
      <c r="D51" s="80"/>
      <c r="E51" s="22"/>
      <c r="F51" s="4"/>
      <c r="G51" s="4"/>
      <c r="H51" s="4"/>
      <c r="I51" s="4"/>
      <c r="J51" s="4"/>
      <c r="K51" s="4"/>
      <c r="L51" s="4"/>
      <c r="M51" s="4"/>
    </row>
    <row r="52" spans="2:13" ht="52.5">
      <c r="B52" s="21" t="s">
        <v>68</v>
      </c>
      <c r="C52" s="80">
        <v>27903755.04</v>
      </c>
      <c r="D52" s="80"/>
      <c r="E52" s="22"/>
      <c r="F52" s="4"/>
      <c r="G52" s="4"/>
      <c r="H52" s="4"/>
      <c r="I52" s="4"/>
      <c r="J52" s="4"/>
      <c r="K52" s="4"/>
      <c r="L52" s="4"/>
      <c r="M52" s="4"/>
    </row>
    <row r="53" spans="2:13" ht="26.25">
      <c r="B53" s="21" t="s">
        <v>8</v>
      </c>
      <c r="C53" s="80"/>
      <c r="D53" s="80"/>
      <c r="E53" s="19"/>
      <c r="F53" s="4"/>
      <c r="G53" s="4"/>
      <c r="H53" s="4"/>
      <c r="I53" s="4"/>
      <c r="J53" s="4"/>
      <c r="K53" s="4"/>
      <c r="L53" s="4"/>
      <c r="M53" s="4"/>
    </row>
    <row r="54" spans="2:13" ht="26.25">
      <c r="B54" s="23" t="s">
        <v>56</v>
      </c>
      <c r="C54" s="80">
        <v>7135004.25</v>
      </c>
      <c r="D54" s="80"/>
      <c r="E54" s="24"/>
      <c r="F54" s="4"/>
      <c r="G54" s="4"/>
      <c r="H54" s="4"/>
      <c r="I54" s="4"/>
      <c r="J54" s="4"/>
      <c r="K54" s="4"/>
      <c r="L54" s="4"/>
      <c r="M54" s="4"/>
    </row>
    <row r="55" spans="2:13" ht="26.25">
      <c r="B55" s="18" t="s">
        <v>58</v>
      </c>
      <c r="C55" s="80">
        <v>-24974278.8</v>
      </c>
      <c r="D55" s="80"/>
      <c r="E55" s="19"/>
      <c r="F55" s="4"/>
      <c r="G55" s="4"/>
      <c r="H55" s="4"/>
      <c r="I55" s="4"/>
      <c r="J55" s="4"/>
      <c r="K55" s="4"/>
      <c r="L55" s="4"/>
      <c r="M55" s="4"/>
    </row>
    <row r="56" spans="2:13" ht="26.25">
      <c r="B56" s="20" t="s">
        <v>59</v>
      </c>
      <c r="C56" s="80"/>
      <c r="D56" s="80"/>
      <c r="E56" s="19"/>
      <c r="F56" s="4"/>
      <c r="G56" s="4"/>
      <c r="H56" s="4"/>
      <c r="I56" s="4"/>
      <c r="J56" s="4"/>
      <c r="K56" s="4"/>
      <c r="L56" s="4"/>
      <c r="M56" s="4"/>
    </row>
    <row r="57" spans="2:13" ht="52.5">
      <c r="B57" s="20" t="s">
        <v>65</v>
      </c>
      <c r="C57" s="80">
        <v>38827.06</v>
      </c>
      <c r="D57" s="80"/>
      <c r="E57" s="19"/>
      <c r="F57" s="4"/>
      <c r="G57" s="4"/>
      <c r="H57" s="4"/>
      <c r="I57" s="4"/>
      <c r="J57" s="4"/>
      <c r="K57" s="4"/>
      <c r="L57" s="4"/>
      <c r="M57" s="4"/>
    </row>
    <row r="58" spans="2:13" ht="26.25">
      <c r="B58" s="23" t="s">
        <v>8</v>
      </c>
      <c r="C58" s="80"/>
      <c r="D58" s="80"/>
      <c r="E58" s="19"/>
      <c r="F58" s="4"/>
      <c r="G58" s="4"/>
      <c r="H58" s="4"/>
      <c r="I58" s="4"/>
      <c r="J58" s="4"/>
      <c r="K58" s="4"/>
      <c r="L58" s="4"/>
      <c r="M58" s="4"/>
    </row>
    <row r="59" spans="2:13" ht="52.5">
      <c r="B59" s="20" t="s">
        <v>60</v>
      </c>
      <c r="C59" s="80">
        <v>38827.06</v>
      </c>
      <c r="D59" s="80"/>
      <c r="E59" s="19"/>
      <c r="F59" s="4"/>
      <c r="G59" s="4"/>
      <c r="H59" s="4"/>
      <c r="I59" s="4"/>
      <c r="J59" s="4"/>
      <c r="K59" s="4"/>
      <c r="L59" s="4"/>
      <c r="M59" s="4"/>
    </row>
    <row r="60" spans="2:13" ht="52.5">
      <c r="B60" s="20" t="s">
        <v>66</v>
      </c>
      <c r="C60" s="80">
        <v>541437.97</v>
      </c>
      <c r="D60" s="80"/>
      <c r="E60" s="19"/>
      <c r="F60" s="4"/>
      <c r="G60" s="4"/>
      <c r="H60" s="4"/>
      <c r="I60" s="4"/>
      <c r="J60" s="4"/>
      <c r="K60" s="4"/>
      <c r="L60" s="4"/>
      <c r="M60" s="4"/>
    </row>
    <row r="61" spans="2:13" ht="52.5">
      <c r="B61" s="20" t="s">
        <v>67</v>
      </c>
      <c r="C61" s="80">
        <v>245200.1</v>
      </c>
      <c r="D61" s="80"/>
      <c r="E61" s="19"/>
      <c r="F61" s="4"/>
      <c r="G61" s="4"/>
      <c r="H61" s="4"/>
      <c r="I61" s="4"/>
      <c r="J61" s="4"/>
      <c r="K61" s="4"/>
      <c r="L61" s="4"/>
      <c r="M61" s="4"/>
    </row>
    <row r="62" spans="2:13" ht="26.25">
      <c r="B62" s="18" t="s">
        <v>61</v>
      </c>
      <c r="C62" s="80">
        <v>38250.28</v>
      </c>
      <c r="D62" s="80"/>
      <c r="E62" s="19"/>
      <c r="F62" s="4"/>
      <c r="G62" s="4"/>
      <c r="H62" s="4"/>
      <c r="I62" s="4"/>
      <c r="J62" s="4"/>
      <c r="K62" s="4"/>
      <c r="L62" s="4"/>
      <c r="M62" s="4"/>
    </row>
    <row r="63" spans="2:13" ht="26.25">
      <c r="B63" s="20" t="s">
        <v>59</v>
      </c>
      <c r="C63" s="80"/>
      <c r="D63" s="80"/>
      <c r="E63" s="19"/>
      <c r="F63" s="4"/>
      <c r="G63" s="4"/>
      <c r="H63" s="4"/>
      <c r="I63" s="4"/>
      <c r="J63" s="4"/>
      <c r="K63" s="4"/>
      <c r="L63" s="4"/>
      <c r="M63" s="4"/>
    </row>
    <row r="64" spans="2:13" ht="26.25">
      <c r="B64" s="20" t="s">
        <v>62</v>
      </c>
      <c r="C64" s="80"/>
      <c r="D64" s="80"/>
      <c r="E64" s="19"/>
      <c r="F64" s="4"/>
      <c r="G64" s="4"/>
      <c r="H64" s="4"/>
      <c r="I64" s="4"/>
      <c r="J64" s="4"/>
      <c r="K64" s="4"/>
      <c r="L64" s="4"/>
      <c r="M64" s="4"/>
    </row>
    <row r="65" spans="2:13" ht="26.25">
      <c r="B65" s="20" t="s">
        <v>63</v>
      </c>
      <c r="C65" s="80">
        <v>15350.78</v>
      </c>
      <c r="D65" s="80"/>
      <c r="E65" s="19"/>
      <c r="F65" s="4"/>
      <c r="G65" s="4"/>
      <c r="H65" s="4"/>
      <c r="I65" s="4"/>
      <c r="J65" s="4"/>
      <c r="K65" s="4"/>
      <c r="L65" s="4"/>
      <c r="M65" s="4"/>
    </row>
    <row r="66" spans="2:13" ht="26.25">
      <c r="B66" s="20" t="s">
        <v>8</v>
      </c>
      <c r="C66" s="80"/>
      <c r="D66" s="80"/>
      <c r="E66" s="19"/>
      <c r="F66" s="4"/>
      <c r="G66" s="4"/>
      <c r="H66" s="4"/>
      <c r="I66" s="4"/>
      <c r="J66" s="4"/>
      <c r="K66" s="4"/>
      <c r="L66" s="4"/>
      <c r="M66" s="4"/>
    </row>
    <row r="67" spans="2:13" ht="52.5">
      <c r="B67" s="20" t="s">
        <v>64</v>
      </c>
      <c r="C67" s="80"/>
      <c r="D67" s="80"/>
      <c r="E67" s="19"/>
      <c r="F67" s="4"/>
      <c r="G67" s="4"/>
      <c r="H67" s="4"/>
      <c r="I67" s="4"/>
      <c r="J67" s="4"/>
      <c r="K67" s="4"/>
      <c r="L67" s="4"/>
      <c r="M67" s="4"/>
    </row>
    <row r="68" spans="2:13" ht="26.25">
      <c r="B68" s="4" t="s">
        <v>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26.25">
      <c r="B69" s="16" t="s">
        <v>82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26.25">
      <c r="B70" s="3"/>
      <c r="C70" s="4"/>
      <c r="D70" s="4"/>
      <c r="E70" s="4"/>
      <c r="F70" s="4"/>
      <c r="G70" s="4"/>
      <c r="H70" s="4"/>
      <c r="I70" s="4"/>
      <c r="J70" s="4"/>
      <c r="K70" s="25" t="s">
        <v>71</v>
      </c>
      <c r="L70" s="4"/>
      <c r="M70" s="4"/>
    </row>
    <row r="71" spans="2:13" ht="50.25" customHeight="1">
      <c r="B71" s="81" t="s">
        <v>25</v>
      </c>
      <c r="C71" s="81" t="s">
        <v>69</v>
      </c>
      <c r="D71" s="81" t="s">
        <v>86</v>
      </c>
      <c r="E71" s="81" t="s">
        <v>127</v>
      </c>
      <c r="F71" s="81" t="s">
        <v>70</v>
      </c>
      <c r="G71" s="84" t="s">
        <v>72</v>
      </c>
      <c r="H71" s="85"/>
      <c r="I71" s="85"/>
      <c r="J71" s="85"/>
      <c r="K71" s="86"/>
      <c r="L71" s="27"/>
      <c r="M71" s="27"/>
    </row>
    <row r="72" spans="2:13" ht="82.5" customHeight="1">
      <c r="B72" s="82"/>
      <c r="C72" s="82"/>
      <c r="D72" s="82"/>
      <c r="E72" s="82"/>
      <c r="F72" s="82"/>
      <c r="G72" s="81" t="s">
        <v>29</v>
      </c>
      <c r="H72" s="81" t="s">
        <v>30</v>
      </c>
      <c r="I72" s="81" t="s">
        <v>73</v>
      </c>
      <c r="J72" s="84" t="s">
        <v>28</v>
      </c>
      <c r="K72" s="86"/>
      <c r="L72" s="27"/>
      <c r="M72" s="27"/>
    </row>
    <row r="73" spans="2:13" ht="73.5" customHeight="1">
      <c r="B73" s="83"/>
      <c r="C73" s="83"/>
      <c r="D73" s="83"/>
      <c r="E73" s="83"/>
      <c r="F73" s="83"/>
      <c r="G73" s="83"/>
      <c r="H73" s="83"/>
      <c r="I73" s="83"/>
      <c r="J73" s="26" t="s">
        <v>75</v>
      </c>
      <c r="K73" s="26" t="s">
        <v>76</v>
      </c>
      <c r="L73" s="27"/>
      <c r="M73" s="27"/>
    </row>
    <row r="74" spans="2:13" ht="23.25" customHeight="1">
      <c r="B74" s="28">
        <v>1</v>
      </c>
      <c r="C74" s="28">
        <v>2</v>
      </c>
      <c r="D74" s="28">
        <v>3</v>
      </c>
      <c r="E74" s="28">
        <v>4</v>
      </c>
      <c r="F74" s="28">
        <v>5</v>
      </c>
      <c r="G74" s="28">
        <v>6</v>
      </c>
      <c r="H74" s="28">
        <v>7</v>
      </c>
      <c r="I74" s="28">
        <v>8</v>
      </c>
      <c r="J74" s="26">
        <v>9</v>
      </c>
      <c r="K74" s="26">
        <v>10</v>
      </c>
      <c r="L74" s="27"/>
      <c r="M74" s="27"/>
    </row>
    <row r="75" spans="2:13" ht="51">
      <c r="B75" s="29" t="s">
        <v>74</v>
      </c>
      <c r="C75" s="30">
        <v>100</v>
      </c>
      <c r="D75" s="31" t="s">
        <v>88</v>
      </c>
      <c r="E75" s="31" t="s">
        <v>88</v>
      </c>
      <c r="F75" s="32">
        <f>SUM(G75:J75)</f>
        <v>82644711.53999999</v>
      </c>
      <c r="G75" s="32">
        <f>G81+G77+G85+G88+G89</f>
        <v>65196481.21</v>
      </c>
      <c r="H75" s="32">
        <f>H81+H77+H85+H88+H89</f>
        <v>13117810.28</v>
      </c>
      <c r="I75" s="32">
        <f>I81+I77+I85+I88+I89</f>
        <v>0</v>
      </c>
      <c r="J75" s="32">
        <f>J81+J77+J85+J88+J89</f>
        <v>4330420.05</v>
      </c>
      <c r="K75" s="32">
        <f>K81+K77+K85+K88+K89</f>
        <v>0</v>
      </c>
      <c r="L75" s="33"/>
      <c r="M75" s="33"/>
    </row>
    <row r="76" spans="2:13" ht="26.25">
      <c r="B76" s="12" t="s">
        <v>11</v>
      </c>
      <c r="C76" s="34" t="s">
        <v>10</v>
      </c>
      <c r="D76" s="13" t="s">
        <v>88</v>
      </c>
      <c r="E76" s="13"/>
      <c r="F76" s="35"/>
      <c r="G76" s="35"/>
      <c r="H76" s="35"/>
      <c r="I76" s="35"/>
      <c r="J76" s="35"/>
      <c r="K76" s="35"/>
      <c r="L76" s="36"/>
      <c r="M76" s="36"/>
    </row>
    <row r="77" spans="2:13" ht="157.5">
      <c r="B77" s="37" t="s">
        <v>120</v>
      </c>
      <c r="C77" s="30">
        <v>120</v>
      </c>
      <c r="D77" s="31"/>
      <c r="E77" s="31"/>
      <c r="F77" s="32">
        <f>SUM(G77:J77)</f>
        <v>0</v>
      </c>
      <c r="G77" s="38">
        <f>G79+G80</f>
        <v>0</v>
      </c>
      <c r="H77" s="38">
        <f>H79+H80</f>
        <v>0</v>
      </c>
      <c r="I77" s="38">
        <f>I79+I80</f>
        <v>0</v>
      </c>
      <c r="J77" s="38">
        <f>J79+J80</f>
        <v>0</v>
      </c>
      <c r="K77" s="38">
        <f>K79+K80</f>
        <v>0</v>
      </c>
      <c r="L77" s="36"/>
      <c r="M77" s="36"/>
    </row>
    <row r="78" spans="2:13" ht="26.25">
      <c r="B78" s="12" t="s">
        <v>11</v>
      </c>
      <c r="C78" s="34" t="s">
        <v>88</v>
      </c>
      <c r="D78" s="13"/>
      <c r="E78" s="13"/>
      <c r="F78" s="39"/>
      <c r="G78" s="35"/>
      <c r="H78" s="40"/>
      <c r="I78" s="40"/>
      <c r="J78" s="40"/>
      <c r="K78" s="35"/>
      <c r="L78" s="36"/>
      <c r="M78" s="36"/>
    </row>
    <row r="79" spans="2:13" ht="26.25">
      <c r="B79" s="12" t="s">
        <v>14</v>
      </c>
      <c r="C79" s="34" t="s">
        <v>88</v>
      </c>
      <c r="D79" s="13"/>
      <c r="E79" s="13"/>
      <c r="F79" s="39">
        <f>SUM(G79:J79)</f>
        <v>0</v>
      </c>
      <c r="G79" s="35"/>
      <c r="H79" s="40"/>
      <c r="I79" s="40"/>
      <c r="J79" s="40"/>
      <c r="K79" s="35"/>
      <c r="L79" s="36"/>
      <c r="M79" s="36"/>
    </row>
    <row r="80" spans="2:13" ht="26.25">
      <c r="B80" s="12" t="s">
        <v>15</v>
      </c>
      <c r="C80" s="34" t="s">
        <v>88</v>
      </c>
      <c r="D80" s="13"/>
      <c r="E80" s="13"/>
      <c r="F80" s="39">
        <f>SUM(G80:J80)</f>
        <v>0</v>
      </c>
      <c r="G80" s="35"/>
      <c r="H80" s="40"/>
      <c r="I80" s="40"/>
      <c r="J80" s="40"/>
      <c r="K80" s="35"/>
      <c r="L80" s="36"/>
      <c r="M80" s="36"/>
    </row>
    <row r="81" spans="2:13" ht="52.5">
      <c r="B81" s="37" t="s">
        <v>123</v>
      </c>
      <c r="C81" s="30">
        <v>150</v>
      </c>
      <c r="D81" s="31"/>
      <c r="E81" s="31"/>
      <c r="F81" s="38">
        <f aca="true" t="shared" si="0" ref="F81:K81">F82+F83+F84</f>
        <v>78314291.49</v>
      </c>
      <c r="G81" s="38">
        <f t="shared" si="0"/>
        <v>65196481.21</v>
      </c>
      <c r="H81" s="38">
        <f t="shared" si="0"/>
        <v>13117810.28</v>
      </c>
      <c r="I81" s="38">
        <f t="shared" si="0"/>
        <v>0</v>
      </c>
      <c r="J81" s="38">
        <f t="shared" si="0"/>
        <v>0</v>
      </c>
      <c r="K81" s="38">
        <f t="shared" si="0"/>
        <v>0</v>
      </c>
      <c r="L81" s="36"/>
      <c r="M81" s="36"/>
    </row>
    <row r="82" spans="2:13" ht="52.5">
      <c r="B82" s="12" t="s">
        <v>84</v>
      </c>
      <c r="C82" s="34" t="s">
        <v>10</v>
      </c>
      <c r="D82" s="13"/>
      <c r="E82" s="13"/>
      <c r="F82" s="39">
        <f>SUM(G82:J82)</f>
        <v>65196481.21</v>
      </c>
      <c r="G82" s="35">
        <v>65196481.21</v>
      </c>
      <c r="H82" s="35"/>
      <c r="I82" s="35"/>
      <c r="J82" s="35"/>
      <c r="K82" s="41"/>
      <c r="L82" s="36"/>
      <c r="M82" s="36"/>
    </row>
    <row r="83" spans="2:13" ht="26.25">
      <c r="B83" s="12" t="s">
        <v>12</v>
      </c>
      <c r="C83" s="34" t="s">
        <v>88</v>
      </c>
      <c r="D83" s="13"/>
      <c r="E83" s="13"/>
      <c r="F83" s="39">
        <f>SUM(G83:J83)</f>
        <v>13117810.28</v>
      </c>
      <c r="G83" s="35"/>
      <c r="H83" s="35">
        <f>11964680+40000-556372-13068-11370+190004+237004+1266932.28</f>
        <v>13117810.28</v>
      </c>
      <c r="I83" s="35"/>
      <c r="J83" s="35"/>
      <c r="K83" s="41"/>
      <c r="L83" s="36"/>
      <c r="M83" s="36"/>
    </row>
    <row r="84" spans="2:13" ht="26.25">
      <c r="B84" s="12" t="s">
        <v>13</v>
      </c>
      <c r="C84" s="34" t="s">
        <v>88</v>
      </c>
      <c r="D84" s="13"/>
      <c r="E84" s="13"/>
      <c r="F84" s="39">
        <f>SUM(G84:J84)</f>
        <v>0</v>
      </c>
      <c r="G84" s="35"/>
      <c r="H84" s="35"/>
      <c r="I84" s="35"/>
      <c r="J84" s="35"/>
      <c r="K84" s="41"/>
      <c r="L84" s="36"/>
      <c r="M84" s="36"/>
    </row>
    <row r="85" spans="2:13" ht="78.75">
      <c r="B85" s="42" t="s">
        <v>83</v>
      </c>
      <c r="C85" s="30" t="s">
        <v>10</v>
      </c>
      <c r="D85" s="31"/>
      <c r="E85" s="31"/>
      <c r="F85" s="32">
        <f>SUM(G85:J85)</f>
        <v>4330420.05</v>
      </c>
      <c r="G85" s="38">
        <f>G87</f>
        <v>0</v>
      </c>
      <c r="H85" s="38">
        <f>H87</f>
        <v>0</v>
      </c>
      <c r="I85" s="38">
        <f>I87</f>
        <v>0</v>
      </c>
      <c r="J85" s="35">
        <v>4330420.05</v>
      </c>
      <c r="K85" s="38">
        <f>K87</f>
        <v>0</v>
      </c>
      <c r="L85" s="36"/>
      <c r="M85" s="36"/>
    </row>
    <row r="86" spans="2:13" ht="26.25">
      <c r="B86" s="12" t="s">
        <v>11</v>
      </c>
      <c r="C86" s="34" t="s">
        <v>10</v>
      </c>
      <c r="D86" s="13"/>
      <c r="E86" s="13"/>
      <c r="F86" s="35"/>
      <c r="G86" s="35"/>
      <c r="H86" s="35"/>
      <c r="I86" s="35"/>
      <c r="J86" s="35"/>
      <c r="K86" s="35"/>
      <c r="L86" s="36"/>
      <c r="M86" s="36"/>
    </row>
    <row r="87" spans="2:13" ht="26.25">
      <c r="B87" s="12" t="s">
        <v>26</v>
      </c>
      <c r="C87" s="34" t="s">
        <v>88</v>
      </c>
      <c r="D87" s="13"/>
      <c r="E87" s="13"/>
      <c r="F87" s="39">
        <f>SUM(G87:J87)</f>
        <v>4330420.05</v>
      </c>
      <c r="G87" s="35"/>
      <c r="H87" s="35"/>
      <c r="I87" s="35"/>
      <c r="J87" s="35">
        <v>4330420.05</v>
      </c>
      <c r="K87" s="35"/>
      <c r="L87" s="36"/>
      <c r="M87" s="36"/>
    </row>
    <row r="88" spans="2:13" ht="26.25">
      <c r="B88" s="42" t="s">
        <v>122</v>
      </c>
      <c r="C88" s="30">
        <v>160</v>
      </c>
      <c r="D88" s="31"/>
      <c r="E88" s="31"/>
      <c r="F88" s="32">
        <f>SUM(G88:J88)</f>
        <v>0</v>
      </c>
      <c r="G88" s="38"/>
      <c r="H88" s="43"/>
      <c r="I88" s="43"/>
      <c r="J88" s="43"/>
      <c r="K88" s="38"/>
      <c r="L88" s="36"/>
      <c r="M88" s="36"/>
    </row>
    <row r="89" spans="2:13" ht="52.5">
      <c r="B89" s="37" t="s">
        <v>121</v>
      </c>
      <c r="C89" s="30">
        <v>180</v>
      </c>
      <c r="D89" s="31" t="s">
        <v>88</v>
      </c>
      <c r="E89" s="31" t="s">
        <v>88</v>
      </c>
      <c r="F89" s="32">
        <f>SUM(G89:J89)</f>
        <v>0</v>
      </c>
      <c r="G89" s="38"/>
      <c r="H89" s="38"/>
      <c r="I89" s="38"/>
      <c r="J89" s="38"/>
      <c r="K89" s="38"/>
      <c r="L89" s="36"/>
      <c r="M89" s="36"/>
    </row>
    <row r="90" spans="2:13" ht="26.25">
      <c r="B90" s="29" t="s">
        <v>124</v>
      </c>
      <c r="C90" s="44">
        <v>200</v>
      </c>
      <c r="D90" s="45"/>
      <c r="E90" s="46"/>
      <c r="F90" s="38">
        <f aca="true" t="shared" si="1" ref="F90:K90">F92+F96+F99+F97+F98</f>
        <v>82660639.1</v>
      </c>
      <c r="G90" s="38">
        <f t="shared" si="1"/>
        <v>65196481.21000001</v>
      </c>
      <c r="H90" s="38">
        <f t="shared" si="1"/>
        <v>13117810.280000001</v>
      </c>
      <c r="I90" s="38">
        <f t="shared" si="1"/>
        <v>0</v>
      </c>
      <c r="J90" s="38">
        <f t="shared" si="1"/>
        <v>4346347.61</v>
      </c>
      <c r="K90" s="38">
        <f t="shared" si="1"/>
        <v>0</v>
      </c>
      <c r="L90" s="33"/>
      <c r="M90" s="33"/>
    </row>
    <row r="91" spans="2:13" ht="52.5">
      <c r="B91" s="12" t="s">
        <v>125</v>
      </c>
      <c r="C91" s="47">
        <v>210</v>
      </c>
      <c r="D91" s="48"/>
      <c r="E91" s="49"/>
      <c r="F91" s="35"/>
      <c r="G91" s="35"/>
      <c r="H91" s="35"/>
      <c r="I91" s="35"/>
      <c r="J91" s="35"/>
      <c r="K91" s="35"/>
      <c r="L91" s="36"/>
      <c r="M91" s="36"/>
    </row>
    <row r="92" spans="2:13" ht="78.75">
      <c r="B92" s="50" t="s">
        <v>126</v>
      </c>
      <c r="C92" s="44">
        <v>211</v>
      </c>
      <c r="D92" s="45"/>
      <c r="E92" s="51"/>
      <c r="F92" s="38">
        <f aca="true" t="shared" si="2" ref="F92:K92">F93+F94+F95</f>
        <v>59129218.39</v>
      </c>
      <c r="G92" s="38">
        <f t="shared" si="2"/>
        <v>54774979.910000004</v>
      </c>
      <c r="H92" s="38">
        <f t="shared" si="2"/>
        <v>4354238.48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6"/>
      <c r="M92" s="36"/>
    </row>
    <row r="93" spans="2:13" ht="26.25">
      <c r="B93" s="12" t="s">
        <v>16</v>
      </c>
      <c r="C93" s="47" t="s">
        <v>88</v>
      </c>
      <c r="D93" s="48">
        <v>211</v>
      </c>
      <c r="E93" s="48">
        <v>111</v>
      </c>
      <c r="F93" s="52">
        <f aca="true" t="shared" si="3" ref="F93:F99">SUM(G93:J93)</f>
        <v>44152064.67</v>
      </c>
      <c r="G93" s="35">
        <f>42306424-243902.44</f>
        <v>42062521.56</v>
      </c>
      <c r="H93" s="35">
        <f>1894284+195259.11</f>
        <v>2089543.1099999999</v>
      </c>
      <c r="I93" s="35"/>
      <c r="J93" s="35"/>
      <c r="K93" s="35"/>
      <c r="L93" s="36"/>
      <c r="M93" s="36"/>
    </row>
    <row r="94" spans="2:13" ht="26.25">
      <c r="B94" s="12" t="s">
        <v>17</v>
      </c>
      <c r="C94" s="47" t="s">
        <v>88</v>
      </c>
      <c r="D94" s="48">
        <v>212</v>
      </c>
      <c r="E94" s="48">
        <v>112</v>
      </c>
      <c r="F94" s="52">
        <f t="shared" si="3"/>
        <v>1736361.01</v>
      </c>
      <c r="G94" s="35">
        <f>78694.3+22078.4</f>
        <v>100772.70000000001</v>
      </c>
      <c r="H94" s="35">
        <f>1519435+116153.31</f>
        <v>1635588.31</v>
      </c>
      <c r="I94" s="35"/>
      <c r="J94" s="35"/>
      <c r="K94" s="35"/>
      <c r="L94" s="36"/>
      <c r="M94" s="36"/>
    </row>
    <row r="95" spans="2:13" ht="52.5">
      <c r="B95" s="53" t="s">
        <v>87</v>
      </c>
      <c r="C95" s="47" t="s">
        <v>88</v>
      </c>
      <c r="D95" s="48">
        <v>213</v>
      </c>
      <c r="E95" s="48">
        <v>119</v>
      </c>
      <c r="F95" s="52">
        <f t="shared" si="3"/>
        <v>13240792.71</v>
      </c>
      <c r="G95" s="35">
        <f>12776540-164854.35</f>
        <v>12611685.65</v>
      </c>
      <c r="H95" s="40">
        <f>572076+57031.06</f>
        <v>629107.06</v>
      </c>
      <c r="I95" s="40"/>
      <c r="J95" s="40"/>
      <c r="K95" s="35"/>
      <c r="L95" s="36"/>
      <c r="M95" s="36"/>
    </row>
    <row r="96" spans="2:13" ht="78.75">
      <c r="B96" s="50" t="s">
        <v>91</v>
      </c>
      <c r="C96" s="44">
        <v>250</v>
      </c>
      <c r="D96" s="45">
        <v>290</v>
      </c>
      <c r="E96" s="45">
        <v>851</v>
      </c>
      <c r="F96" s="38">
        <f t="shared" si="3"/>
        <v>312368</v>
      </c>
      <c r="G96" s="54">
        <f>1000000-60000-200000-427632</f>
        <v>312368</v>
      </c>
      <c r="H96" s="43"/>
      <c r="I96" s="43"/>
      <c r="J96" s="43"/>
      <c r="K96" s="38"/>
      <c r="L96" s="36"/>
      <c r="M96" s="36"/>
    </row>
    <row r="97" spans="2:13" ht="78.75">
      <c r="B97" s="50" t="s">
        <v>91</v>
      </c>
      <c r="C97" s="44">
        <v>250</v>
      </c>
      <c r="D97" s="45">
        <v>290</v>
      </c>
      <c r="E97" s="45">
        <v>852</v>
      </c>
      <c r="F97" s="38">
        <f t="shared" si="3"/>
        <v>38209</v>
      </c>
      <c r="G97" s="54">
        <v>38209</v>
      </c>
      <c r="H97" s="43"/>
      <c r="I97" s="43"/>
      <c r="J97" s="43"/>
      <c r="K97" s="38"/>
      <c r="L97" s="36"/>
      <c r="M97" s="36"/>
    </row>
    <row r="98" spans="2:13" ht="78.75">
      <c r="B98" s="50" t="s">
        <v>91</v>
      </c>
      <c r="C98" s="44">
        <v>250</v>
      </c>
      <c r="D98" s="45">
        <v>290</v>
      </c>
      <c r="E98" s="45">
        <v>853</v>
      </c>
      <c r="F98" s="38">
        <f t="shared" si="3"/>
        <v>85000</v>
      </c>
      <c r="G98" s="54">
        <v>85000</v>
      </c>
      <c r="H98" s="43"/>
      <c r="I98" s="43"/>
      <c r="J98" s="43"/>
      <c r="K98" s="38"/>
      <c r="L98" s="36"/>
      <c r="M98" s="36"/>
    </row>
    <row r="99" spans="2:13" ht="52.5">
      <c r="B99" s="37" t="s">
        <v>92</v>
      </c>
      <c r="C99" s="44">
        <v>260</v>
      </c>
      <c r="D99" s="45" t="s">
        <v>88</v>
      </c>
      <c r="E99" s="44" t="s">
        <v>88</v>
      </c>
      <c r="F99" s="38">
        <f t="shared" si="3"/>
        <v>23095843.71</v>
      </c>
      <c r="G99" s="32">
        <f>G101+G102+G103+G104+G105+G106+G107+G108+G109+G110+G111</f>
        <v>9985924.3</v>
      </c>
      <c r="H99" s="32">
        <f>H101+H102+H103+H104+H105+H106+H107+H108+H109+H110+H111</f>
        <v>8763571.8</v>
      </c>
      <c r="I99" s="32">
        <f>I101+I102+I103+I104+I105+I106+I107+I108+I109+I110+I111</f>
        <v>0</v>
      </c>
      <c r="J99" s="32">
        <v>4346347.61</v>
      </c>
      <c r="K99" s="32">
        <f>K101+K102+K103+K104+K105+K106+K107+K108+K109+K110+K111</f>
        <v>0</v>
      </c>
      <c r="L99" s="33"/>
      <c r="M99" s="33"/>
    </row>
    <row r="100" spans="2:13" ht="26.25">
      <c r="B100" s="12" t="s">
        <v>18</v>
      </c>
      <c r="C100" s="47" t="s">
        <v>88</v>
      </c>
      <c r="D100" s="48" t="s">
        <v>88</v>
      </c>
      <c r="E100" s="48" t="s">
        <v>88</v>
      </c>
      <c r="F100" s="35"/>
      <c r="G100" s="35"/>
      <c r="H100" s="35"/>
      <c r="I100" s="35"/>
      <c r="J100" s="35"/>
      <c r="K100" s="35"/>
      <c r="L100" s="36"/>
      <c r="M100" s="36"/>
    </row>
    <row r="101" spans="2:13" ht="26.25">
      <c r="B101" s="12" t="s">
        <v>19</v>
      </c>
      <c r="C101" s="47" t="s">
        <v>88</v>
      </c>
      <c r="D101" s="48">
        <v>221</v>
      </c>
      <c r="E101" s="48">
        <v>244</v>
      </c>
      <c r="F101" s="38">
        <f>SUM(G101:J101)</f>
        <v>151258.3</v>
      </c>
      <c r="G101" s="35">
        <v>151258.3</v>
      </c>
      <c r="H101" s="35"/>
      <c r="I101" s="35"/>
      <c r="J101" s="35"/>
      <c r="K101" s="35"/>
      <c r="L101" s="36"/>
      <c r="M101" s="36"/>
    </row>
    <row r="102" spans="2:13" ht="26.25">
      <c r="B102" s="12" t="s">
        <v>20</v>
      </c>
      <c r="C102" s="47" t="s">
        <v>88</v>
      </c>
      <c r="D102" s="48">
        <v>222</v>
      </c>
      <c r="E102" s="48">
        <v>244</v>
      </c>
      <c r="F102" s="38">
        <f aca="true" t="shared" si="4" ref="F102:F111">SUM(G102:J102)</f>
        <v>57400</v>
      </c>
      <c r="G102" s="35">
        <v>57400</v>
      </c>
      <c r="H102" s="35"/>
      <c r="I102" s="35"/>
      <c r="J102" s="35"/>
      <c r="K102" s="35"/>
      <c r="L102" s="36"/>
      <c r="M102" s="36"/>
    </row>
    <row r="103" spans="2:13" ht="26.25">
      <c r="B103" s="12" t="s">
        <v>21</v>
      </c>
      <c r="C103" s="47" t="s">
        <v>88</v>
      </c>
      <c r="D103" s="48">
        <v>223</v>
      </c>
      <c r="E103" s="48">
        <v>244</v>
      </c>
      <c r="F103" s="38">
        <f t="shared" si="4"/>
        <v>5411393.07</v>
      </c>
      <c r="G103" s="35">
        <v>5411393.07</v>
      </c>
      <c r="H103" s="35"/>
      <c r="I103" s="35"/>
      <c r="J103" s="35"/>
      <c r="K103" s="35"/>
      <c r="L103" s="36"/>
      <c r="M103" s="36"/>
    </row>
    <row r="104" spans="2:13" ht="52.5">
      <c r="B104" s="53" t="s">
        <v>89</v>
      </c>
      <c r="C104" s="47" t="s">
        <v>88</v>
      </c>
      <c r="D104" s="48">
        <v>224</v>
      </c>
      <c r="E104" s="48">
        <v>244</v>
      </c>
      <c r="F104" s="38">
        <f t="shared" si="4"/>
        <v>0</v>
      </c>
      <c r="G104" s="35"/>
      <c r="H104" s="40"/>
      <c r="I104" s="40"/>
      <c r="J104" s="40"/>
      <c r="K104" s="35"/>
      <c r="L104" s="36"/>
      <c r="M104" s="36"/>
    </row>
    <row r="105" spans="2:13" ht="52.5">
      <c r="B105" s="53" t="s">
        <v>90</v>
      </c>
      <c r="C105" s="47" t="s">
        <v>88</v>
      </c>
      <c r="D105" s="48">
        <v>225</v>
      </c>
      <c r="E105" s="48">
        <v>244</v>
      </c>
      <c r="F105" s="38">
        <f t="shared" si="4"/>
        <v>980845.03</v>
      </c>
      <c r="G105" s="35">
        <v>410868.61</v>
      </c>
      <c r="H105" s="40">
        <v>569976.42</v>
      </c>
      <c r="I105" s="40"/>
      <c r="J105" s="40"/>
      <c r="K105" s="35"/>
      <c r="L105" s="36"/>
      <c r="M105" s="36"/>
    </row>
    <row r="106" spans="2:13" ht="24.75" customHeight="1">
      <c r="B106" s="12" t="s">
        <v>22</v>
      </c>
      <c r="C106" s="47" t="s">
        <v>88</v>
      </c>
      <c r="D106" s="48">
        <v>226</v>
      </c>
      <c r="E106" s="48">
        <v>244</v>
      </c>
      <c r="F106" s="38">
        <f t="shared" si="4"/>
        <v>1722987.85</v>
      </c>
      <c r="G106" s="35">
        <v>894008.47</v>
      </c>
      <c r="H106" s="35">
        <v>804519.38</v>
      </c>
      <c r="I106" s="35"/>
      <c r="J106" s="35">
        <v>24460</v>
      </c>
      <c r="K106" s="35"/>
      <c r="L106" s="36"/>
      <c r="M106" s="36"/>
    </row>
    <row r="107" spans="2:13" ht="26.25">
      <c r="B107" s="12" t="s">
        <v>27</v>
      </c>
      <c r="C107" s="47" t="s">
        <v>88</v>
      </c>
      <c r="D107" s="48">
        <v>290</v>
      </c>
      <c r="E107" s="48">
        <v>244</v>
      </c>
      <c r="F107" s="38">
        <f t="shared" si="4"/>
        <v>274542</v>
      </c>
      <c r="G107" s="35">
        <v>4943</v>
      </c>
      <c r="H107" s="35">
        <v>208800</v>
      </c>
      <c r="I107" s="39"/>
      <c r="J107" s="35">
        <v>60799</v>
      </c>
      <c r="K107" s="39"/>
      <c r="L107" s="33"/>
      <c r="M107" s="33"/>
    </row>
    <row r="108" spans="2:13" ht="52.5">
      <c r="B108" s="53" t="s">
        <v>93</v>
      </c>
      <c r="C108" s="47" t="s">
        <v>88</v>
      </c>
      <c r="D108" s="48">
        <v>310</v>
      </c>
      <c r="E108" s="48">
        <v>244</v>
      </c>
      <c r="F108" s="38">
        <f t="shared" si="4"/>
        <v>3826403.45</v>
      </c>
      <c r="G108" s="35">
        <v>1182463.45</v>
      </c>
      <c r="H108" s="35">
        <v>2643940</v>
      </c>
      <c r="I108" s="35"/>
      <c r="J108" s="35"/>
      <c r="K108" s="35"/>
      <c r="L108" s="36"/>
      <c r="M108" s="36"/>
    </row>
    <row r="109" spans="2:13" ht="52.5">
      <c r="B109" s="12" t="s">
        <v>94</v>
      </c>
      <c r="C109" s="47" t="s">
        <v>88</v>
      </c>
      <c r="D109" s="48">
        <v>320</v>
      </c>
      <c r="E109" s="48">
        <v>244</v>
      </c>
      <c r="F109" s="38">
        <f t="shared" si="4"/>
        <v>0</v>
      </c>
      <c r="G109" s="35"/>
      <c r="H109" s="35"/>
      <c r="I109" s="35"/>
      <c r="J109" s="35"/>
      <c r="K109" s="35"/>
      <c r="L109" s="36"/>
      <c r="M109" s="36"/>
    </row>
    <row r="110" spans="2:13" ht="24.75" customHeight="1">
      <c r="B110" s="53" t="s">
        <v>96</v>
      </c>
      <c r="C110" s="47" t="s">
        <v>88</v>
      </c>
      <c r="D110" s="48">
        <v>330</v>
      </c>
      <c r="E110" s="48">
        <v>244</v>
      </c>
      <c r="F110" s="38">
        <f t="shared" si="4"/>
        <v>0</v>
      </c>
      <c r="G110" s="35"/>
      <c r="H110" s="40"/>
      <c r="I110" s="40"/>
      <c r="J110" s="40"/>
      <c r="K110" s="35"/>
      <c r="L110" s="36"/>
      <c r="M110" s="36"/>
    </row>
    <row r="111" spans="2:13" ht="52.5">
      <c r="B111" s="53" t="s">
        <v>97</v>
      </c>
      <c r="C111" s="47" t="s">
        <v>88</v>
      </c>
      <c r="D111" s="48">
        <v>340</v>
      </c>
      <c r="E111" s="48">
        <v>244</v>
      </c>
      <c r="F111" s="38">
        <f t="shared" si="4"/>
        <v>10671014.010000002</v>
      </c>
      <c r="G111" s="35">
        <v>1873589.4</v>
      </c>
      <c r="H111" s="40">
        <v>4536336</v>
      </c>
      <c r="I111" s="40"/>
      <c r="J111" s="40">
        <v>4261088.61</v>
      </c>
      <c r="K111" s="35"/>
      <c r="L111" s="36"/>
      <c r="M111" s="36"/>
    </row>
    <row r="112" spans="2:13" ht="52.5">
      <c r="B112" s="50" t="s">
        <v>98</v>
      </c>
      <c r="C112" s="44">
        <v>300</v>
      </c>
      <c r="D112" s="45"/>
      <c r="E112" s="46"/>
      <c r="F112" s="38">
        <f>SUM(G112:J112)</f>
        <v>0</v>
      </c>
      <c r="G112" s="32">
        <f>G114+G115</f>
        <v>0</v>
      </c>
      <c r="H112" s="32">
        <f>H114+H115</f>
        <v>0</v>
      </c>
      <c r="I112" s="32">
        <f>I114+I115</f>
        <v>0</v>
      </c>
      <c r="J112" s="32">
        <f>J114+J115</f>
        <v>0</v>
      </c>
      <c r="K112" s="32">
        <f>K114+K115</f>
        <v>0</v>
      </c>
      <c r="L112" s="33"/>
      <c r="M112" s="33"/>
    </row>
    <row r="113" spans="2:13" ht="26.25">
      <c r="B113" s="12" t="s">
        <v>18</v>
      </c>
      <c r="C113" s="47" t="s">
        <v>88</v>
      </c>
      <c r="D113" s="48"/>
      <c r="E113" s="49"/>
      <c r="F113" s="35"/>
      <c r="G113" s="35"/>
      <c r="H113" s="35"/>
      <c r="I113" s="35"/>
      <c r="J113" s="35"/>
      <c r="K113" s="35"/>
      <c r="L113" s="36"/>
      <c r="M113" s="36"/>
    </row>
    <row r="114" spans="2:13" ht="26.25">
      <c r="B114" s="53" t="s">
        <v>99</v>
      </c>
      <c r="C114" s="47">
        <v>310</v>
      </c>
      <c r="D114" s="48"/>
      <c r="E114" s="49"/>
      <c r="F114" s="35">
        <f>G114+H114+K114</f>
        <v>0</v>
      </c>
      <c r="G114" s="35"/>
      <c r="H114" s="40"/>
      <c r="I114" s="40"/>
      <c r="J114" s="40"/>
      <c r="K114" s="35"/>
      <c r="L114" s="36"/>
      <c r="M114" s="36"/>
    </row>
    <row r="115" spans="2:13" ht="26.25">
      <c r="B115" s="53" t="s">
        <v>95</v>
      </c>
      <c r="C115" s="47">
        <v>320</v>
      </c>
      <c r="D115" s="48"/>
      <c r="E115" s="49"/>
      <c r="F115" s="35">
        <f>G115+H115+K115</f>
        <v>0</v>
      </c>
      <c r="G115" s="35"/>
      <c r="H115" s="40"/>
      <c r="I115" s="40"/>
      <c r="J115" s="40"/>
      <c r="K115" s="35"/>
      <c r="L115" s="36"/>
      <c r="M115" s="36"/>
    </row>
    <row r="116" spans="2:13" ht="52.5">
      <c r="B116" s="37" t="s">
        <v>100</v>
      </c>
      <c r="C116" s="44">
        <v>400</v>
      </c>
      <c r="D116" s="45"/>
      <c r="E116" s="51"/>
      <c r="F116" s="38">
        <f aca="true" t="shared" si="5" ref="F116:K116">F118+F119</f>
        <v>0</v>
      </c>
      <c r="G116" s="38">
        <f t="shared" si="5"/>
        <v>0</v>
      </c>
      <c r="H116" s="38">
        <f t="shared" si="5"/>
        <v>0</v>
      </c>
      <c r="I116" s="38">
        <f t="shared" si="5"/>
        <v>0</v>
      </c>
      <c r="J116" s="38">
        <f t="shared" si="5"/>
        <v>0</v>
      </c>
      <c r="K116" s="38">
        <f t="shared" si="5"/>
        <v>0</v>
      </c>
      <c r="L116" s="36"/>
      <c r="M116" s="36"/>
    </row>
    <row r="117" spans="2:13" ht="26.25">
      <c r="B117" s="12" t="s">
        <v>59</v>
      </c>
      <c r="C117" s="55" t="s">
        <v>88</v>
      </c>
      <c r="D117" s="56"/>
      <c r="E117" s="57"/>
      <c r="F117" s="35"/>
      <c r="G117" s="35"/>
      <c r="H117" s="40"/>
      <c r="I117" s="40"/>
      <c r="J117" s="40"/>
      <c r="K117" s="35"/>
      <c r="L117" s="36"/>
      <c r="M117" s="36"/>
    </row>
    <row r="118" spans="2:13" ht="26.25">
      <c r="B118" s="12" t="s">
        <v>101</v>
      </c>
      <c r="C118" s="55">
        <v>410</v>
      </c>
      <c r="D118" s="56"/>
      <c r="E118" s="57"/>
      <c r="F118" s="38">
        <f>SUM(G118:J118)</f>
        <v>0</v>
      </c>
      <c r="G118" s="35"/>
      <c r="H118" s="40"/>
      <c r="I118" s="40"/>
      <c r="J118" s="40"/>
      <c r="K118" s="35"/>
      <c r="L118" s="36"/>
      <c r="M118" s="36"/>
    </row>
    <row r="119" spans="2:13" ht="26.25">
      <c r="B119" s="12" t="s">
        <v>102</v>
      </c>
      <c r="C119" s="55">
        <v>420</v>
      </c>
      <c r="D119" s="56"/>
      <c r="E119" s="57"/>
      <c r="F119" s="38">
        <f>SUM(G119:J119)</f>
        <v>0</v>
      </c>
      <c r="G119" s="35"/>
      <c r="H119" s="40"/>
      <c r="I119" s="40"/>
      <c r="J119" s="40"/>
      <c r="K119" s="35"/>
      <c r="L119" s="36"/>
      <c r="M119" s="36"/>
    </row>
    <row r="120" spans="2:13" ht="52.5">
      <c r="B120" s="12" t="s">
        <v>103</v>
      </c>
      <c r="C120" s="55">
        <v>500</v>
      </c>
      <c r="D120" s="56" t="s">
        <v>88</v>
      </c>
      <c r="E120" s="57"/>
      <c r="F120" s="38">
        <f>SUM(G120:J120)</f>
        <v>15927.56</v>
      </c>
      <c r="G120" s="35"/>
      <c r="H120" s="40"/>
      <c r="I120" s="40"/>
      <c r="J120" s="40">
        <v>15927.56</v>
      </c>
      <c r="K120" s="35"/>
      <c r="L120" s="36"/>
      <c r="M120" s="36"/>
    </row>
    <row r="121" spans="2:13" ht="26.25">
      <c r="B121" s="12" t="s">
        <v>104</v>
      </c>
      <c r="C121" s="55">
        <v>600</v>
      </c>
      <c r="D121" s="56" t="s">
        <v>88</v>
      </c>
      <c r="E121" s="57"/>
      <c r="F121" s="38">
        <f>SUM(G121:J121)</f>
        <v>16369.38</v>
      </c>
      <c r="G121" s="35"/>
      <c r="H121" s="40"/>
      <c r="I121" s="40"/>
      <c r="J121" s="40">
        <v>16369.38</v>
      </c>
      <c r="K121" s="35"/>
      <c r="L121" s="36"/>
      <c r="M121" s="36"/>
    </row>
    <row r="122" spans="2:13" ht="26.25">
      <c r="B122" s="12" t="s">
        <v>23</v>
      </c>
      <c r="C122" s="55" t="s">
        <v>88</v>
      </c>
      <c r="D122" s="56"/>
      <c r="E122" s="57"/>
      <c r="F122" s="35"/>
      <c r="G122" s="35"/>
      <c r="H122" s="40"/>
      <c r="I122" s="40"/>
      <c r="J122" s="40"/>
      <c r="K122" s="35"/>
      <c r="L122" s="36"/>
      <c r="M122" s="36"/>
    </row>
    <row r="123" spans="2:13" ht="52.5">
      <c r="B123" s="12" t="s">
        <v>105</v>
      </c>
      <c r="C123" s="34" t="s">
        <v>10</v>
      </c>
      <c r="D123" s="13" t="s">
        <v>88</v>
      </c>
      <c r="E123" s="13">
        <v>321</v>
      </c>
      <c r="F123" s="39">
        <v>1451517.11</v>
      </c>
      <c r="G123" s="39"/>
      <c r="H123" s="39"/>
      <c r="I123" s="39"/>
      <c r="J123" s="39"/>
      <c r="K123" s="39"/>
      <c r="L123" s="33"/>
      <c r="M123" s="33"/>
    </row>
    <row r="124" spans="2:13" ht="12.7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2:13" ht="18.75" customHeight="1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2:13" ht="25.5">
      <c r="B126" s="77" t="s">
        <v>119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2:13" ht="26.25"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5" t="s">
        <v>71</v>
      </c>
    </row>
    <row r="128" spans="2:13" ht="63.75" customHeight="1">
      <c r="B128" s="87" t="s">
        <v>25</v>
      </c>
      <c r="C128" s="87" t="s">
        <v>106</v>
      </c>
      <c r="D128" s="87" t="s">
        <v>107</v>
      </c>
      <c r="E128" s="87" t="s">
        <v>108</v>
      </c>
      <c r="F128" s="87"/>
      <c r="G128" s="87"/>
      <c r="H128" s="87"/>
      <c r="I128" s="87"/>
      <c r="J128" s="87"/>
      <c r="K128" s="87"/>
      <c r="L128" s="87"/>
      <c r="M128" s="87"/>
    </row>
    <row r="129" spans="2:13" ht="27.75" customHeight="1">
      <c r="B129" s="87"/>
      <c r="C129" s="87"/>
      <c r="D129" s="87"/>
      <c r="E129" s="87" t="s">
        <v>111</v>
      </c>
      <c r="F129" s="87"/>
      <c r="G129" s="87"/>
      <c r="H129" s="87" t="s">
        <v>8</v>
      </c>
      <c r="I129" s="87"/>
      <c r="J129" s="87"/>
      <c r="K129" s="87"/>
      <c r="L129" s="87"/>
      <c r="M129" s="87"/>
    </row>
    <row r="130" spans="2:13" ht="132" customHeight="1">
      <c r="B130" s="87"/>
      <c r="C130" s="87"/>
      <c r="D130" s="87"/>
      <c r="E130" s="87"/>
      <c r="F130" s="87"/>
      <c r="G130" s="87"/>
      <c r="H130" s="87" t="s">
        <v>109</v>
      </c>
      <c r="I130" s="87"/>
      <c r="J130" s="87"/>
      <c r="K130" s="87" t="s">
        <v>110</v>
      </c>
      <c r="L130" s="87"/>
      <c r="M130" s="87"/>
    </row>
    <row r="131" spans="2:13" ht="108.75" customHeight="1">
      <c r="B131" s="87"/>
      <c r="C131" s="87"/>
      <c r="D131" s="87"/>
      <c r="E131" s="49" t="s">
        <v>151</v>
      </c>
      <c r="F131" s="49" t="s">
        <v>152</v>
      </c>
      <c r="G131" s="49" t="s">
        <v>153</v>
      </c>
      <c r="H131" s="49" t="s">
        <v>151</v>
      </c>
      <c r="I131" s="49" t="s">
        <v>152</v>
      </c>
      <c r="J131" s="49" t="s">
        <v>153</v>
      </c>
      <c r="K131" s="49" t="s">
        <v>112</v>
      </c>
      <c r="L131" s="49" t="s">
        <v>113</v>
      </c>
      <c r="M131" s="49" t="s">
        <v>114</v>
      </c>
    </row>
    <row r="132" spans="2:13" ht="26.25">
      <c r="B132" s="48">
        <v>1</v>
      </c>
      <c r="C132" s="48">
        <v>2</v>
      </c>
      <c r="D132" s="48">
        <v>3</v>
      </c>
      <c r="E132" s="48">
        <v>4</v>
      </c>
      <c r="F132" s="48">
        <v>5</v>
      </c>
      <c r="G132" s="48">
        <v>6</v>
      </c>
      <c r="H132" s="48">
        <v>7</v>
      </c>
      <c r="I132" s="48">
        <v>8</v>
      </c>
      <c r="J132" s="48">
        <v>9</v>
      </c>
      <c r="K132" s="48">
        <v>10</v>
      </c>
      <c r="L132" s="48">
        <v>11</v>
      </c>
      <c r="M132" s="48">
        <v>12</v>
      </c>
    </row>
    <row r="133" spans="2:13" ht="78.75">
      <c r="B133" s="58" t="s">
        <v>115</v>
      </c>
      <c r="C133" s="59" t="s">
        <v>116</v>
      </c>
      <c r="D133" s="60" t="s">
        <v>88</v>
      </c>
      <c r="E133" s="61">
        <f aca="true" t="shared" si="6" ref="E133:J133">E134+E140</f>
        <v>23095843.71</v>
      </c>
      <c r="F133" s="61">
        <f t="shared" si="6"/>
        <v>23095843.71</v>
      </c>
      <c r="G133" s="61">
        <f t="shared" si="6"/>
        <v>23095843.71</v>
      </c>
      <c r="H133" s="61">
        <f t="shared" si="6"/>
        <v>23095843.71</v>
      </c>
      <c r="I133" s="61">
        <f t="shared" si="6"/>
        <v>23095843.71</v>
      </c>
      <c r="J133" s="61">
        <f t="shared" si="6"/>
        <v>23095843.71</v>
      </c>
      <c r="K133" s="60"/>
      <c r="L133" s="60"/>
      <c r="M133" s="60"/>
    </row>
    <row r="134" spans="2:13" ht="105">
      <c r="B134" s="58" t="s">
        <v>117</v>
      </c>
      <c r="C134" s="60">
        <v>1001</v>
      </c>
      <c r="D134" s="60" t="s">
        <v>88</v>
      </c>
      <c r="E134" s="61">
        <f aca="true" t="shared" si="7" ref="E134:J134">E135+E136+E137+E138+E139</f>
        <v>6897551.37</v>
      </c>
      <c r="F134" s="61">
        <f t="shared" si="7"/>
        <v>6897551.37</v>
      </c>
      <c r="G134" s="61">
        <f t="shared" si="7"/>
        <v>6897551.37</v>
      </c>
      <c r="H134" s="61">
        <f t="shared" si="7"/>
        <v>6897551.37</v>
      </c>
      <c r="I134" s="61">
        <f t="shared" si="7"/>
        <v>6897551.37</v>
      </c>
      <c r="J134" s="61">
        <f t="shared" si="7"/>
        <v>6897551.37</v>
      </c>
      <c r="K134" s="60"/>
      <c r="L134" s="60"/>
      <c r="M134" s="60"/>
    </row>
    <row r="135" spans="2:13" ht="26.25">
      <c r="B135" s="58" t="s">
        <v>138</v>
      </c>
      <c r="C135" s="60"/>
      <c r="D135" s="60"/>
      <c r="E135" s="61">
        <v>457900</v>
      </c>
      <c r="F135" s="61">
        <v>457900</v>
      </c>
      <c r="G135" s="61">
        <v>457900</v>
      </c>
      <c r="H135" s="61">
        <v>457900</v>
      </c>
      <c r="I135" s="61">
        <v>457900</v>
      </c>
      <c r="J135" s="61">
        <v>457900</v>
      </c>
      <c r="K135" s="60"/>
      <c r="L135" s="60"/>
      <c r="M135" s="60"/>
    </row>
    <row r="136" spans="2:13" ht="26.25">
      <c r="B136" s="58" t="s">
        <v>139</v>
      </c>
      <c r="C136" s="60"/>
      <c r="D136" s="60"/>
      <c r="E136" s="67">
        <f>H136</f>
        <v>415100</v>
      </c>
      <c r="F136" s="61">
        <v>415100</v>
      </c>
      <c r="G136" s="61">
        <v>415100</v>
      </c>
      <c r="H136" s="61">
        <v>415100</v>
      </c>
      <c r="I136" s="61">
        <v>415100</v>
      </c>
      <c r="J136" s="61">
        <v>415100</v>
      </c>
      <c r="K136" s="60"/>
      <c r="L136" s="60"/>
      <c r="M136" s="60"/>
    </row>
    <row r="137" spans="2:13" ht="26.25">
      <c r="B137" s="58" t="s">
        <v>139</v>
      </c>
      <c r="C137" s="60"/>
      <c r="D137" s="60"/>
      <c r="E137" s="67">
        <f>H137</f>
        <v>461900</v>
      </c>
      <c r="F137" s="61">
        <v>461900</v>
      </c>
      <c r="G137" s="61">
        <v>461900</v>
      </c>
      <c r="H137" s="61">
        <v>461900</v>
      </c>
      <c r="I137" s="61">
        <v>461900</v>
      </c>
      <c r="J137" s="61">
        <v>461900</v>
      </c>
      <c r="K137" s="60"/>
      <c r="L137" s="60"/>
      <c r="M137" s="60"/>
    </row>
    <row r="138" spans="2:13" ht="57" customHeight="1">
      <c r="B138" s="62" t="s">
        <v>140</v>
      </c>
      <c r="C138" s="60"/>
      <c r="D138" s="60"/>
      <c r="E138" s="35">
        <v>5411393.07</v>
      </c>
      <c r="F138" s="35">
        <v>5411393.07</v>
      </c>
      <c r="G138" s="35">
        <v>5411393.07</v>
      </c>
      <c r="H138" s="35">
        <v>5411393.07</v>
      </c>
      <c r="I138" s="35">
        <v>5411393.07</v>
      </c>
      <c r="J138" s="35">
        <v>5411393.07</v>
      </c>
      <c r="K138" s="60"/>
      <c r="L138" s="60"/>
      <c r="M138" s="60"/>
    </row>
    <row r="139" spans="2:13" ht="26.25">
      <c r="B139" s="62" t="s">
        <v>141</v>
      </c>
      <c r="C139" s="60"/>
      <c r="D139" s="60"/>
      <c r="E139" s="35">
        <v>151258.3</v>
      </c>
      <c r="F139" s="35">
        <v>151258.3</v>
      </c>
      <c r="G139" s="35">
        <v>151258.3</v>
      </c>
      <c r="H139" s="35">
        <v>151258.3</v>
      </c>
      <c r="I139" s="35">
        <v>151258.3</v>
      </c>
      <c r="J139" s="35">
        <v>151258.3</v>
      </c>
      <c r="K139" s="60"/>
      <c r="L139" s="60"/>
      <c r="M139" s="60"/>
    </row>
    <row r="140" spans="2:13" ht="52.5">
      <c r="B140" s="58" t="s">
        <v>118</v>
      </c>
      <c r="C140" s="60">
        <v>2001</v>
      </c>
      <c r="D140" s="60" t="s">
        <v>88</v>
      </c>
      <c r="E140" s="61">
        <f>H140</f>
        <v>16198292.34</v>
      </c>
      <c r="F140" s="61">
        <f>F141+F142+F143+F144+F145</f>
        <v>16198292.34</v>
      </c>
      <c r="G140" s="61">
        <f>G141+G142+G143+G144+G145</f>
        <v>16198292.34</v>
      </c>
      <c r="H140" s="61">
        <f>H141+H142+H143+H144+H145</f>
        <v>16198292.34</v>
      </c>
      <c r="I140" s="61">
        <f>I141+I142+I143+I144+I145</f>
        <v>16198292.34</v>
      </c>
      <c r="J140" s="61">
        <f>J141+J142+J143+J144+J145</f>
        <v>16198292.34</v>
      </c>
      <c r="K140" s="60"/>
      <c r="L140" s="60"/>
      <c r="M140" s="60"/>
    </row>
    <row r="141" spans="2:13" ht="26.25">
      <c r="B141" s="63" t="s">
        <v>142</v>
      </c>
      <c r="C141" s="64"/>
      <c r="D141" s="64"/>
      <c r="E141" s="65">
        <v>158172</v>
      </c>
      <c r="F141" s="65">
        <v>158172</v>
      </c>
      <c r="G141" s="65">
        <v>158172</v>
      </c>
      <c r="H141" s="65">
        <v>158172</v>
      </c>
      <c r="I141" s="65">
        <v>158172</v>
      </c>
      <c r="J141" s="65">
        <v>158172</v>
      </c>
      <c r="K141" s="64"/>
      <c r="L141" s="64"/>
      <c r="M141" s="64"/>
    </row>
    <row r="142" spans="2:13" ht="131.25">
      <c r="B142" s="63" t="s">
        <v>143</v>
      </c>
      <c r="C142" s="64"/>
      <c r="D142" s="64"/>
      <c r="E142" s="65">
        <v>980846</v>
      </c>
      <c r="F142" s="65">
        <v>980846</v>
      </c>
      <c r="G142" s="65">
        <v>980846</v>
      </c>
      <c r="H142" s="65">
        <v>980846</v>
      </c>
      <c r="I142" s="65">
        <v>980846</v>
      </c>
      <c r="J142" s="65">
        <v>980846</v>
      </c>
      <c r="K142" s="64"/>
      <c r="L142" s="64"/>
      <c r="M142" s="64"/>
    </row>
    <row r="143" spans="2:13" ht="183.75">
      <c r="B143" s="63" t="s">
        <v>144</v>
      </c>
      <c r="C143" s="64"/>
      <c r="D143" s="64"/>
      <c r="E143" s="65">
        <v>1722988</v>
      </c>
      <c r="F143" s="65">
        <v>1722988</v>
      </c>
      <c r="G143" s="65">
        <v>1722988</v>
      </c>
      <c r="H143" s="65">
        <v>1722988</v>
      </c>
      <c r="I143" s="65">
        <v>1722988</v>
      </c>
      <c r="J143" s="65">
        <v>1722988</v>
      </c>
      <c r="K143" s="64"/>
      <c r="L143" s="64"/>
      <c r="M143" s="64"/>
    </row>
    <row r="144" spans="2:13" ht="78.75">
      <c r="B144" s="63" t="s">
        <v>145</v>
      </c>
      <c r="C144" s="66"/>
      <c r="D144" s="66"/>
      <c r="E144" s="65">
        <v>3826404</v>
      </c>
      <c r="F144" s="65">
        <v>3826404</v>
      </c>
      <c r="G144" s="65">
        <v>3826404</v>
      </c>
      <c r="H144" s="65">
        <v>3826404</v>
      </c>
      <c r="I144" s="65">
        <v>3826404</v>
      </c>
      <c r="J144" s="65">
        <v>3826404</v>
      </c>
      <c r="K144" s="66"/>
      <c r="L144" s="66"/>
      <c r="M144" s="66"/>
    </row>
    <row r="145" spans="2:13" ht="78.75">
      <c r="B145" s="63" t="s">
        <v>146</v>
      </c>
      <c r="C145" s="66"/>
      <c r="D145" s="66"/>
      <c r="E145" s="65">
        <v>9509882.34</v>
      </c>
      <c r="F145" s="65">
        <v>9509882.34</v>
      </c>
      <c r="G145" s="65">
        <v>9509882.34</v>
      </c>
      <c r="H145" s="65">
        <v>9509882.34</v>
      </c>
      <c r="I145" s="65">
        <v>9509882.34</v>
      </c>
      <c r="J145" s="65">
        <v>9509882.34</v>
      </c>
      <c r="K145" s="66"/>
      <c r="L145" s="66"/>
      <c r="M145" s="66"/>
    </row>
    <row r="146" spans="2:13" ht="26.25">
      <c r="B146" s="4" t="s">
        <v>31</v>
      </c>
      <c r="C146" s="4"/>
      <c r="D146" s="4"/>
      <c r="E146" s="4"/>
      <c r="F146" s="4" t="s">
        <v>147</v>
      </c>
      <c r="G146" s="4"/>
      <c r="H146" s="4"/>
      <c r="I146" s="4"/>
      <c r="J146" s="4"/>
      <c r="K146" s="4"/>
      <c r="L146" s="4"/>
      <c r="M146" s="4"/>
    </row>
    <row r="147" spans="2:13" ht="26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26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26.25">
      <c r="B149" s="4" t="s">
        <v>24</v>
      </c>
      <c r="C149" s="4"/>
      <c r="D149" s="4"/>
      <c r="E149" s="4"/>
      <c r="F149" s="4" t="s">
        <v>148</v>
      </c>
      <c r="G149" s="4"/>
      <c r="H149" s="4"/>
      <c r="I149" s="4"/>
      <c r="J149" s="4"/>
      <c r="K149" s="4"/>
      <c r="L149" s="4"/>
      <c r="M149" s="4"/>
    </row>
    <row r="150" spans="2:13" ht="26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26.25">
      <c r="B151" s="4" t="s">
        <v>149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26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26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26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26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26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26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26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26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26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26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26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26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26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26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26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26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26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26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26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26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26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26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26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26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26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26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26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26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26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26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26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26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</sheetData>
  <sheetProtection/>
  <mergeCells count="69">
    <mergeCell ref="B126:M126"/>
    <mergeCell ref="B128:B131"/>
    <mergeCell ref="C128:C131"/>
    <mergeCell ref="D128:D131"/>
    <mergeCell ref="E128:M128"/>
    <mergeCell ref="E129:G130"/>
    <mergeCell ref="H129:M129"/>
    <mergeCell ref="H130:J130"/>
    <mergeCell ref="K130:M130"/>
    <mergeCell ref="G71:K71"/>
    <mergeCell ref="G72:G73"/>
    <mergeCell ref="H72:H73"/>
    <mergeCell ref="I72:I73"/>
    <mergeCell ref="J72:K72"/>
    <mergeCell ref="B124:M125"/>
    <mergeCell ref="C67:D67"/>
    <mergeCell ref="B71:B73"/>
    <mergeCell ref="C71:C73"/>
    <mergeCell ref="D71:D73"/>
    <mergeCell ref="E71:E73"/>
    <mergeCell ref="F71:F73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30:K30"/>
    <mergeCell ref="B36:F36"/>
    <mergeCell ref="C45:D45"/>
    <mergeCell ref="C46:D46"/>
    <mergeCell ref="C47:D47"/>
    <mergeCell ref="C48:D48"/>
    <mergeCell ref="C23:K23"/>
    <mergeCell ref="C24:K24"/>
    <mergeCell ref="H25:K25"/>
    <mergeCell ref="C27:K27"/>
    <mergeCell ref="C28:K28"/>
    <mergeCell ref="C29:K29"/>
    <mergeCell ref="B18:G18"/>
    <mergeCell ref="I18:K18"/>
    <mergeCell ref="I19:K19"/>
    <mergeCell ref="H20:K20"/>
    <mergeCell ref="H21:K21"/>
    <mergeCell ref="C22:K22"/>
    <mergeCell ref="J9:L9"/>
    <mergeCell ref="B12:K12"/>
    <mergeCell ref="B15:G16"/>
    <mergeCell ref="I16:K16"/>
    <mergeCell ref="B17:G17"/>
    <mergeCell ref="I17:K17"/>
    <mergeCell ref="B3:F3"/>
    <mergeCell ref="J3:M3"/>
    <mergeCell ref="J4:M4"/>
    <mergeCell ref="J5:M5"/>
    <mergeCell ref="G6:H6"/>
    <mergeCell ref="J6:K6"/>
  </mergeCells>
  <printOptions/>
  <pageMargins left="0.7874015748031497" right="0.2755905511811024" top="0.2755905511811024" bottom="0.1968503937007874" header="0.3937007874015748" footer="0.1968503937007874"/>
  <pageSetup fitToHeight="4" horizontalDpi="600" verticalDpi="600" orientation="landscape" paperSize="9" scale="38" r:id="rId1"/>
  <rowBreaks count="4" manualBreakCount="4">
    <brk id="42" min="1" max="12" man="1"/>
    <brk id="68" min="1" max="12" man="1"/>
    <brk id="89" min="1" max="12" man="1"/>
    <brk id="12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2016-10-11T07:27:43Z</cp:lastPrinted>
  <dcterms:created xsi:type="dcterms:W3CDTF">2012-01-11T03:23:08Z</dcterms:created>
  <dcterms:modified xsi:type="dcterms:W3CDTF">2017-08-02T07:44:14Z</dcterms:modified>
  <cp:category/>
  <cp:version/>
  <cp:contentType/>
  <cp:contentStatus/>
</cp:coreProperties>
</file>